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TR\Treasury_nodelete\Berichtswesen\Deckungsstockbericht\2024\08 ATT Report\"/>
    </mc:Choice>
  </mc:AlternateContent>
  <xr:revisionPtr revIDLastSave="0" documentId="8_{35F8EB12-DC8C-42F7-B80B-875690788A8C}" xr6:coauthVersionLast="47" xr6:coauthVersionMax="47" xr10:uidLastSave="{00000000-0000-0000-0000-000000000000}"/>
  <bookViews>
    <workbookView xWindow="360" yWindow="255" windowWidth="23850" windowHeight="13305" tabRatio="804" activeTab="1"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 name="Disclaimer" sheetId="16" r:id="rId7"/>
  </sheets>
  <definedNames>
    <definedName name="acceptable_use_policy" localSheetId="6">Disclaimer!$A$84</definedName>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6">Disclaimer!$A$1:$A$158</definedName>
    <definedName name="_xlnm.Print_Area" localSheetId="5">'E. Optional ECB-ECAIs data'!$A$1:$G$71</definedName>
    <definedName name="_xlnm.Print_Area" localSheetId="0">Introduction!$B$2:$J$36</definedName>
    <definedName name="_xlnm.Print_Titles" localSheetId="6">Disclaimer!$1:$1</definedName>
    <definedName name="general_tc" localSheetId="6">Disclaimer!$A$51</definedName>
    <definedName name="privacy_policy" localSheetId="6">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7" l="1"/>
  <c r="G84" i="17"/>
  <c r="G83" i="17"/>
  <c r="G82" i="17"/>
  <c r="G81" i="17"/>
  <c r="C149" i="10" l="1"/>
  <c r="C148" i="10"/>
  <c r="C131" i="10"/>
  <c r="C139" i="10"/>
  <c r="C150" i="10" l="1"/>
  <c r="C217" i="8"/>
  <c r="C207" i="8" l="1"/>
  <c r="D154" i="8" l="1"/>
  <c r="D153" i="8"/>
  <c r="D149" i="8"/>
  <c r="D145" i="8"/>
  <c r="D141" i="8"/>
  <c r="D155" i="8"/>
  <c r="D152" i="8"/>
  <c r="D151" i="8"/>
  <c r="D150" i="8"/>
  <c r="D148" i="8"/>
  <c r="D147" i="8"/>
  <c r="D146" i="8"/>
  <c r="D144" i="8"/>
  <c r="D143" i="8"/>
  <c r="D142" i="8"/>
  <c r="D140" i="8"/>
  <c r="D139" i="8"/>
  <c r="D138" i="8"/>
  <c r="D127" i="8"/>
  <c r="D123" i="8"/>
  <c r="D119" i="8"/>
  <c r="D115" i="8"/>
  <c r="D129" i="8"/>
  <c r="D128" i="8"/>
  <c r="D126" i="8"/>
  <c r="D125" i="8"/>
  <c r="D124" i="8"/>
  <c r="D122" i="8"/>
  <c r="D121" i="8"/>
  <c r="D120" i="8"/>
  <c r="D118" i="8"/>
  <c r="D117" i="8"/>
  <c r="D116" i="8"/>
  <c r="D114" i="8"/>
  <c r="D113" i="8"/>
  <c r="D112" i="8"/>
  <c r="C54" i="8"/>
  <c r="C58" i="8" s="1"/>
  <c r="C77" i="8" l="1"/>
  <c r="G221" i="8" l="1"/>
  <c r="F221" i="8"/>
  <c r="D156" i="8"/>
  <c r="G154" i="8" s="1"/>
  <c r="C156" i="8"/>
  <c r="F154" i="8" s="1"/>
  <c r="D130" i="8"/>
  <c r="G124" i="8" s="1"/>
  <c r="C130" i="8"/>
  <c r="F125" i="8" s="1"/>
  <c r="F55" i="8"/>
  <c r="G155" i="8" l="1"/>
  <c r="G153" i="8"/>
  <c r="F155" i="8"/>
  <c r="F153" i="8"/>
  <c r="F127" i="8"/>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D167" i="8"/>
  <c r="G166" i="8" l="1"/>
  <c r="G165" i="8"/>
  <c r="G164" i="8"/>
  <c r="C152" i="10"/>
  <c r="F164" i="10" s="1"/>
  <c r="C42" i="10"/>
  <c r="F41" i="10" s="1"/>
  <c r="D37" i="10"/>
  <c r="G35" i="10" s="1"/>
  <c r="C37" i="10"/>
  <c r="F36" i="10" s="1"/>
  <c r="G28" i="10"/>
  <c r="C220" i="8"/>
  <c r="C208" i="8"/>
  <c r="F207" i="8" s="1"/>
  <c r="F187" i="8"/>
  <c r="F185" i="8"/>
  <c r="F183" i="8"/>
  <c r="F181" i="8"/>
  <c r="F186" i="8"/>
  <c r="F178" i="8"/>
  <c r="F175" i="8"/>
  <c r="F174" i="8"/>
  <c r="C167" i="8"/>
  <c r="F164" i="8" s="1"/>
  <c r="F151" i="8"/>
  <c r="D100" i="8"/>
  <c r="G103" i="8" s="1"/>
  <c r="C100" i="8"/>
  <c r="F105" i="8" s="1"/>
  <c r="D77" i="8"/>
  <c r="G80" i="8" s="1"/>
  <c r="F82" i="8"/>
  <c r="F63" i="8"/>
  <c r="F29" i="10" l="1"/>
  <c r="G138" i="8"/>
  <c r="G142" i="8"/>
  <c r="G150" i="8"/>
  <c r="G146" i="8"/>
  <c r="F96" i="8"/>
  <c r="G141" i="8"/>
  <c r="G149" i="8"/>
  <c r="G151" i="8"/>
  <c r="G143" i="8"/>
  <c r="G144" i="8"/>
  <c r="G152" i="8"/>
  <c r="F56" i="8"/>
  <c r="G145" i="8"/>
  <c r="G139" i="8"/>
  <c r="G158" i="8"/>
  <c r="G147" i="8"/>
  <c r="G140" i="8"/>
  <c r="G148" i="8"/>
  <c r="G162" i="8"/>
  <c r="F149" i="10"/>
  <c r="F33" i="10"/>
  <c r="G73" i="8"/>
  <c r="F117" i="8"/>
  <c r="F73" i="8"/>
  <c r="F93" i="8"/>
  <c r="F110" i="8"/>
  <c r="G29" i="10"/>
  <c r="G32" i="10"/>
  <c r="G33" i="10"/>
  <c r="G24" i="10"/>
  <c r="F25" i="10"/>
  <c r="G36" i="10"/>
  <c r="G25" i="10"/>
  <c r="G96" i="8"/>
  <c r="F113" i="8"/>
  <c r="G113" i="8"/>
  <c r="F23" i="10"/>
  <c r="F27" i="10"/>
  <c r="F31" i="10"/>
  <c r="F35" i="10"/>
  <c r="F148" i="10"/>
  <c r="F61" i="8"/>
  <c r="F57" i="8"/>
  <c r="F60" i="8"/>
  <c r="F70" i="8"/>
  <c r="F86" i="8"/>
  <c r="F101" i="8"/>
  <c r="G115" i="8"/>
  <c r="F138" i="8"/>
  <c r="F147" i="8"/>
  <c r="G160" i="8"/>
  <c r="G22" i="10"/>
  <c r="G23" i="10"/>
  <c r="G26" i="10"/>
  <c r="G27" i="10"/>
  <c r="G30" i="10"/>
  <c r="G31" i="10"/>
  <c r="G34" i="10"/>
  <c r="F78" i="8"/>
  <c r="G98" i="8"/>
  <c r="G82" i="8"/>
  <c r="G105" i="8"/>
  <c r="F115" i="8"/>
  <c r="F121" i="8"/>
  <c r="F134" i="8"/>
  <c r="F140" i="8"/>
  <c r="F165" i="8"/>
  <c r="F123" i="8"/>
  <c r="F149" i="8"/>
  <c r="F166" i="8"/>
  <c r="G75" i="8"/>
  <c r="G71" i="8"/>
  <c r="F76" i="8"/>
  <c r="G78" i="8"/>
  <c r="G94" i="8"/>
  <c r="F99" i="8"/>
  <c r="G101" i="8"/>
  <c r="F119" i="8"/>
  <c r="F142" i="8"/>
  <c r="F145" i="8"/>
  <c r="F80" i="8"/>
  <c r="F114" i="8"/>
  <c r="F118" i="8"/>
  <c r="F126" i="8"/>
  <c r="F150" i="10"/>
  <c r="F154" i="10"/>
  <c r="G117" i="8"/>
  <c r="G136" i="8"/>
  <c r="F103" i="8"/>
  <c r="F112" i="8"/>
  <c r="F116" i="8"/>
  <c r="F120" i="8"/>
  <c r="F122" i="8"/>
  <c r="F131" i="8"/>
  <c r="G134" i="8"/>
  <c r="F71" i="8"/>
  <c r="F74" i="8"/>
  <c r="F94" i="8"/>
  <c r="F97" i="8"/>
  <c r="G112" i="8"/>
  <c r="G114" i="8"/>
  <c r="G116" i="8"/>
  <c r="G118" i="8"/>
  <c r="G120" i="8"/>
  <c r="G122" i="8"/>
  <c r="G126" i="8"/>
  <c r="G132" i="8"/>
  <c r="F135" i="8"/>
  <c r="F139" i="8"/>
  <c r="F141" i="8"/>
  <c r="F143" i="8"/>
  <c r="F22" i="10"/>
  <c r="F24" i="10"/>
  <c r="F26" i="10"/>
  <c r="F28" i="10"/>
  <c r="F30" i="10"/>
  <c r="F32" i="10"/>
  <c r="F34" i="10"/>
  <c r="F151" i="10"/>
  <c r="F157" i="10"/>
  <c r="F133" i="8"/>
  <c r="F136" i="8"/>
  <c r="F158" i="10"/>
  <c r="G119" i="8"/>
  <c r="G121" i="8"/>
  <c r="G123" i="8"/>
  <c r="F153" i="10"/>
  <c r="F165" i="10"/>
  <c r="G167" i="8"/>
  <c r="F214" i="8"/>
  <c r="F210" i="8"/>
  <c r="F206" i="8"/>
  <c r="F202" i="8"/>
  <c r="F198" i="8"/>
  <c r="F194" i="8"/>
  <c r="F213" i="8"/>
  <c r="F209" i="8"/>
  <c r="F205" i="8"/>
  <c r="F201" i="8"/>
  <c r="F197" i="8"/>
  <c r="F193" i="8"/>
  <c r="F212" i="8"/>
  <c r="F204" i="8"/>
  <c r="F200" i="8"/>
  <c r="F196" i="8"/>
  <c r="F108" i="8"/>
  <c r="F162" i="8"/>
  <c r="F160" i="8"/>
  <c r="F158" i="8"/>
  <c r="F159" i="8"/>
  <c r="F195" i="8"/>
  <c r="F211" i="8"/>
  <c r="F199" i="8"/>
  <c r="F215" i="8"/>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32" i="8"/>
  <c r="F144" i="8"/>
  <c r="F146" i="8"/>
  <c r="F148" i="8"/>
  <c r="F150" i="8"/>
  <c r="F152" i="8"/>
  <c r="F157" i="8"/>
  <c r="F161" i="8"/>
  <c r="F203" i="8"/>
  <c r="G220" i="8"/>
  <c r="G131" i="8"/>
  <c r="G133" i="8"/>
  <c r="G135" i="8"/>
  <c r="G157" i="8"/>
  <c r="G159" i="8"/>
  <c r="G161" i="8"/>
  <c r="F177" i="8"/>
  <c r="F179" i="8" s="1"/>
  <c r="F180" i="8"/>
  <c r="F184" i="8"/>
  <c r="F191" i="8"/>
  <c r="F40" i="10"/>
  <c r="F39" i="10"/>
  <c r="F182" i="8"/>
  <c r="F155" i="10"/>
  <c r="F159" i="10"/>
  <c r="F156" i="10"/>
  <c r="F130" i="8" l="1"/>
  <c r="G156" i="8"/>
  <c r="F156" i="8"/>
  <c r="G130" i="8"/>
  <c r="F167" i="8"/>
  <c r="F152" i="10"/>
  <c r="F42" i="10"/>
  <c r="G37" i="10"/>
  <c r="F100" i="8"/>
  <c r="F58" i="8"/>
  <c r="G100" i="8"/>
  <c r="F37" i="10"/>
  <c r="G77" i="8"/>
  <c r="F77" i="8"/>
  <c r="F220" i="8"/>
  <c r="F208" i="8"/>
  <c r="C49" i="10" l="1"/>
</calcChain>
</file>

<file path=xl/sharedStrings.xml><?xml version="1.0" encoding="utf-8"?>
<sst xmlns="http://schemas.openxmlformats.org/spreadsheetml/2006/main" count="1437" uniqueCount="1169">
  <si>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</si>
  <si>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</si>
  <si>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</si>
  <si>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</si>
  <si>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</si>
  <si>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</si>
  <si>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</si>
  <si>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</si>
  <si>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</si>
  <si>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</si>
  <si>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</si>
  <si>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</si>
  <si>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</si>
  <si>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</si>
  <si>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</si>
  <si>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</si>
  <si>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</si>
  <si>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</si>
  <si>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</si>
  <si>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</si>
  <si>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</si>
  <si>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</si>
  <si>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</si>
  <si>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</si>
  <si>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</si>
  <si>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</si>
  <si>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</si>
  <si>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</si>
  <si>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</si>
  <si>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</si>
  <si>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</si>
  <si>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</si>
  <si>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</si>
  <si>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</si>
  <si>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</si>
  <si>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</si>
  <si>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</si>
  <si>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</si>
  <si>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</si>
  <si>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</si>
  <si>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</si>
  <si>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</si>
  <si>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</si>
  <si>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</si>
  <si>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</si>
  <si>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</si>
  <si>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</si>
  <si>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</si>
  <si>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</si>
  <si>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</si>
  <si>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</si>
  <si>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</si>
  <si>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</si>
  <si>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</si>
  <si>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</si>
  <si>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</si>
  <si>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</si>
  <si>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</si>
  <si>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</si>
  <si>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</si>
  <si>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</si>
  <si>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</si>
  <si>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</si>
  <si>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</si>
  <si>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</si>
  <si>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</si>
  <si>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</si>
  <si>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</si>
  <si>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</si>
  <si>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</si>
  <si>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</si>
  <si>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</si>
  <si>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</si>
  <si>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</si>
  <si>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</si>
  <si>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</si>
  <si>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</si>
  <si>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</si>
  <si>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</si>
  <si>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</si>
  <si>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</si>
  <si>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</si>
  <si>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</si>
  <si>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</si>
  <si>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</si>
  <si>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</si>
  <si>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</si>
  <si>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</si>
  <si>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</si>
  <si>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</si>
  <si>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</si>
  <si>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</si>
  <si>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</si>
  <si>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</si>
  <si>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</si>
  <si>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</si>
  <si>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</si>
  <si>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</si>
  <si>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</si>
  <si>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</si>
  <si>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</si>
  <si>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</si>
  <si>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</si>
  <si>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</si>
  <si>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</si>
  <si>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</si>
  <si>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</si>
  <si>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</si>
  <si>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</si>
  <si>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</si>
  <si>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</si>
  <si>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</si>
  <si>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</si>
  <si>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</si>
  <si>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</si>
  <si>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</si>
  <si>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</si>
  <si>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</si>
  <si>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</si>
  <si>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</si>
  <si>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</si>
  <si>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</si>
  <si>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</si>
  <si>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</si>
  <si>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</si>
  <si>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</si>
  <si>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</si>
  <si>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</si>
  <si>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</si>
  <si>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</si>
  <si>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</si>
  <si>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</si>
  <si>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</si>
  <si>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</si>
  <si>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</si>
  <si>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</si>
  <si>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</si>
  <si>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</si>
  <si>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</si>
  <si>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</si>
  <si>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</si>
  <si>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</si>
  <si>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</si>
  <si>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</si>
  <si>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</si>
  <si>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</si>
  <si>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</si>
  <si>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</si>
  <si>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</si>
  <si>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</si>
  <si>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</si>
  <si>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</si>
  <si>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</si>
  <si>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</si>
  <si>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</si>
  <si>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</si>
  <si>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</si>
  <si>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</si>
  <si>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</si>
  <si>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</si>
  <si>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</si>
  <si>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</si>
  <si>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</si>
  <si>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</si>
  <si>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</si>
  <si>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</si>
  <si>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</si>
  <si>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</si>
  <si>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</si>
  <si>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</si>
  <si>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</si>
  <si>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</si>
  <si>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</si>
  <si>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</si>
  <si>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</si>
  <si>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</si>
  <si>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</si>
  <si>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</si>
  <si>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</si>
  <si>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</si>
  <si>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</si>
  <si>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</si>
  <si>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</si>
  <si>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</si>
  <si>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</si>
  <si>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</si>
  <si>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</si>
  <si>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</si>
  <si>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</si>
  <si>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</si>
  <si>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</si>
  <si>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</si>
  <si>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</si>
  <si>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</si>
  <si>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</si>
  <si>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</si>
  <si>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</si>
  <si>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</si>
  <si>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</si>
  <si>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</si>
  <si>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</si>
  <si>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</si>
  <si>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</si>
  <si>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</si>
  <si>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</si>
  <si>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</si>
  <si>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</si>
  <si>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</si>
  <si>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</si>
  <si>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</si>
  <si>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</si>
  <si>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</si>
  <si>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</si>
  <si>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</si>
  <si>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</si>
  <si>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</si>
  <si>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</si>
  <si>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</si>
  <si>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</si>
  <si>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</si>
  <si>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</si>
  <si>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</si>
  <si>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</si>
  <si>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</si>
  <si>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</si>
  <si>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</si>
  <si>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</si>
  <si>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</si>
  <si>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</si>
  <si>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</si>
  <si>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</si>
  <si>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</si>
  <si>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</si>
  <si>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</si>
  <si>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</si>
  <si>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</si>
  <si>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</si>
  <si>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</si>
  <si>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</si>
  <si>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</si>
  <si>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</si>
  <si>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</si>
  <si>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</si>
  <si>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</si>
  <si>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</si>
  <si>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</si>
  <si>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</si>
  <si>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</si>
  <si>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</si>
  <si>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</si>
  <si>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</si>
  <si>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</si>
  <si>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</si>
  <si>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</si>
  <si>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</si>
  <si>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</si>
  <si>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</si>
  <si>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</si>
  <si>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</si>
  <si>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</si>
  <si>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</si>
  <si>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</si>
  <si>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</si>
  <si>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</si>
  <si>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</si>
  <si>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</si>
  <si>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</si>
  <si>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</si>
  <si>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</si>
  <si>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</si>
  <si>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</si>
  <si>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</si>
  <si>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</si>
  <si>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</si>
  <si>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</si>
  <si>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</si>
  <si>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</si>
  <si>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</si>
  <si>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</si>
  <si>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</si>
  <si>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</si>
  <si>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</si>
  <si>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</si>
  <si>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</si>
  <si>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</si>
  <si>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</si>
  <si>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</si>
  <si>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</si>
  <si>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</si>
  <si>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</si>
  <si>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</si>
  <si>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</si>
  <si>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</si>
  <si>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</si>
  <si>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</si>
  <si>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</si>
  <si>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</si>
  <si>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</si>
  <si>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</si>
  <si>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</si>
  <si>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</si>
  <si>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</si>
  <si>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</si>
  <si>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</si>
  <si>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</si>
  <si>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</si>
  <si>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</si>
  <si>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</si>
  <si>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</si>
  <si>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</si>
  <si>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</si>
  <si>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</si>
  <si>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</si>
  <si>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</si>
  <si>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</si>
  <si>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</si>
  <si>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</si>
  <si>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</si>
  <si>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</si>
  <si>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</si>
  <si>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</si>
  <si>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</si>
  <si>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</si>
  <si>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</si>
  <si>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</si>
  <si>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</si>
  <si>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</si>
  <si>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</si>
  <si>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</si>
  <si>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</si>
  <si>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</si>
  <si>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</si>
  <si>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</si>
  <si>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</si>
  <si>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</si>
  <si>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</si>
  <si>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</si>
  <si>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</si>
  <si>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</si>
  <si>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</si>
  <si>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</si>
  <si>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</si>
  <si>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</si>
  <si>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</si>
  <si>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</si>
  <si>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</si>
  <si>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</si>
  <si>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</si>
  <si>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</si>
  <si>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</si>
  <si>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</si>
  <si>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</si>
  <si>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</si>
  <si>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</si>
  <si>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</si>
  <si>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</si>
  <si>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</si>
  <si>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</si>
  <si>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</si>
  <si>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</si>
  <si>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</si>
  <si>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</si>
  <si>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</si>
  <si>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</si>
  <si>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</si>
  <si>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</si>
  <si>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</si>
  <si>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</si>
  <si>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</si>
  <si>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</si>
  <si>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</si>
  <si>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</si>
  <si>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</si>
  <si>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</si>
  <si>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</si>
  <si>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</si>
  <si>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</si>
  <si>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</si>
  <si>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</si>
  <si>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</si>
  <si>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</si>
  <si>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</si>
  <si>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</si>
  <si>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</si>
  <si>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</si>
  <si>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</si>
  <si>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</si>
  <si>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</si>
  <si>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</si>
  <si>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</si>
  <si>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</si>
  <si>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</si>
  <si>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</si>
  <si>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</si>
  <si>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</si>
  <si>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</si>
  <si>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</si>
  <si>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</si>
  <si>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</si>
  <si>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</si>
  <si>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</si>
  <si>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</si>
  <si>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</si>
  <si>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</si>
  <si>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</si>
  <si>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</si>
  <si>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</si>
  <si>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</si>
  <si>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</si>
  <si>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</si>
  <si>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</si>
  <si>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</si>
  <si>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</si>
  <si>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</si>
  <si>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</si>
  <si>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</si>
  <si>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</si>
  <si>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</si>
  <si>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</si>
  <si>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</si>
  <si>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</si>
  <si>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</si>
  <si>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</si>
  <si>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</si>
  <si>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</si>
  <si>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</si>
  <si>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</si>
  <si>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</si>
  <si>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</si>
  <si>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</si>
  <si>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</si>
  <si>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</si>
  <si>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</si>
  <si>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</si>
  <si>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</si>
  <si>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</si>
  <si>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</si>
  <si>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</si>
  <si>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</si>
  <si>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</si>
  <si>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</si>
  <si>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</si>
  <si>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</si>
  <si>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</si>
  <si>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</si>
  <si>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</si>
  <si>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</si>
  <si>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</si>
  <si>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</si>
  <si>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</si>
  <si>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</si>
  <si>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</si>
  <si>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</si>
  <si>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</si>
  <si>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</si>
  <si>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</si>
  <si>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</si>
  <si>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</si>
  <si>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</si>
  <si>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</si>
  <si>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</si>
  <si>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</si>
  <si>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</si>
  <si>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</si>
  <si>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</si>
  <si>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</si>
  <si>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</si>
  <si>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</si>
  <si>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</si>
  <si>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</si>
  <si>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</si>
  <si>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</si>
  <si>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</si>
  <si>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</si>
  <si>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</si>
  <si>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</si>
  <si>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</si>
  <si>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</si>
  <si>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</si>
  <si>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</si>
  <si>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</si>
  <si>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</si>
  <si>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</si>
  <si>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</si>
  <si>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</si>
  <si>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</si>
  <si>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</si>
  <si>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</si>
  <si>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</si>
  <si>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</si>
  <si>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</si>
  <si>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</si>
  <si>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</si>
  <si>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</si>
  <si>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</si>
  <si>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</si>
  <si>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</si>
  <si>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</si>
  <si>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</si>
  <si>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</si>
  <si>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</si>
  <si>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</si>
  <si>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</si>
  <si>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</si>
  <si>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</si>
  <si>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</si>
  <si>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</si>
  <si>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</si>
  <si>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</si>
  <si>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</si>
  <si>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</si>
  <si>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</si>
  <si>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</si>
  <si>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</si>
  <si>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</si>
  <si>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</si>
  <si>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</si>
  <si>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</si>
  <si>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</si>
  <si>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</si>
  <si>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</si>
  <si>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</si>
  <si>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</si>
  <si>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</si>
  <si>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</si>
  <si>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</si>
  <si>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</si>
  <si>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</si>
  <si>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</si>
  <si>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</si>
  <si>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</si>
  <si>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</si>
  <si>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</si>
  <si>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</si>
  <si>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</si>
  <si>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</si>
  <si>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</si>
  <si>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</si>
  <si>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</si>
  <si>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</si>
  <si>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</si>
  <si>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</si>
  <si>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</si>
  <si>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</si>
  <si>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</si>
  <si>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</si>
  <si>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</si>
  <si>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</si>
  <si>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</si>
  <si>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</si>
  <si>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</si>
  <si>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</si>
  <si>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</si>
  <si>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</si>
  <si>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</si>
  <si>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</si>
  <si>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</si>
  <si>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</si>
  <si>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</si>
  <si>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</si>
  <si>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</si>
  <si>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</si>
  <si>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</si>
  <si>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</si>
  <si>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</si>
  <si>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</si>
  <si>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</si>
  <si>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</si>
  <si>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</si>
  <si>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</si>
  <si>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</si>
  <si>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</si>
  <si>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</si>
  <si>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</si>
  <si>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</si>
  <si>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</si>
  <si>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</si>
  <si>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</si>
  <si>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</si>
  <si>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</si>
  <si>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</si>
  <si>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</si>
  <si>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</si>
  <si>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</si>
  <si>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</si>
  <si>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</si>
  <si>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</si>
  <si>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</si>
  <si>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</si>
  <si>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</si>
  <si>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</si>
  <si>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</si>
  <si>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</si>
  <si>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</si>
  <si>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</si>
  <si>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</si>
  <si>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</si>
  <si>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</si>
  <si>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</si>
  <si>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</si>
  <si>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</si>
  <si>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</si>
  <si>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</si>
  <si>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</si>
  <si>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</si>
  <si>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</si>
  <si>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</si>
  <si>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</si>
  <si>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</si>
  <si>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</si>
  <si>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</si>
  <si>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</si>
  <si>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</si>
  <si>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</si>
  <si>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</si>
  <si>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</si>
  <si>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</si>
  <si>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</si>
  <si>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</si>
  <si>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</si>
  <si>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</si>
  <si>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</si>
  <si>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</si>
  <si>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</si>
  <si>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</si>
  <si>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</si>
  <si>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</si>
  <si>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</si>
  <si>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</si>
  <si>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</si>
  <si>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</si>
  <si>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</si>
  <si>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</si>
  <si>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</si>
  <si>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</si>
  <si>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</si>
  <si>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</si>
  <si>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</si>
  <si>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</si>
  <si>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</si>
  <si>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</si>
  <si>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</si>
  <si>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</si>
  <si>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</si>
  <si>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</si>
  <si>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</si>
  <si>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</si>
  <si>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</si>
  <si>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</si>
  <si>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</si>
  <si>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</si>
  <si>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</si>
  <si>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</si>
  <si>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</si>
  <si>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</si>
  <si>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</si>
  <si>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</si>
  <si>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</si>
  <si>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</si>
  <si>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</si>
  <si>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</si>
  <si>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</si>
  <si>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</si>
  <si>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</si>
  <si>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</si>
  <si>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</si>
  <si>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</si>
  <si>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</si>
  <si>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</si>
  <si>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</si>
  <si>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</si>
  <si>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</si>
  <si>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</si>
  <si>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</si>
  <si>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</si>
  <si>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</si>
  <si>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</si>
  <si>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</si>
  <si>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</si>
  <si>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</si>
  <si>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</si>
  <si>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</si>
  <si>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</si>
  <si>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</si>
  <si>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</si>
  <si>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</si>
  <si>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</si>
  <si>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</si>
  <si>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</si>
  <si>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</si>
  <si>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</si>
  <si>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</si>
  <si>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</si>
  <si>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</si>
  <si>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</si>
  <si>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</si>
  <si>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</si>
  <si>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</si>
  <si>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</si>
  <si>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</si>
  <si>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</si>
  <si>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</si>
  <si>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</si>
  <si>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</si>
  <si>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</si>
  <si>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</si>
  <si>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</si>
  <si>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</si>
  <si>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</si>
  <si>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</si>
  <si>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</si>
  <si>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</si>
  <si>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</si>
  <si>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</si>
  <si>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</si>
  <si>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</si>
  <si>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</si>
  <si>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</si>
  <si>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</si>
  <si>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</si>
  <si>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</si>
  <si>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</si>
  <si>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</si>
  <si>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</si>
  <si>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</si>
  <si>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</si>
  <si>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</si>
  <si>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</si>
  <si>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</si>
  <si>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</si>
  <si>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</si>
  <si>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</si>
  <si>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</si>
  <si>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</si>
  <si>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</si>
  <si>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</si>
  <si>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</si>
  <si>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</si>
  <si>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</si>
  <si>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</si>
  <si>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</si>
  <si>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</si>
  <si>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</si>
  <si>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</si>
  <si>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</si>
  <si>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</si>
  <si>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</si>
  <si>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</si>
  <si>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</si>
  <si>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</si>
  <si>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</si>
  <si>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</si>
  <si>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</si>
  <si>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</si>
  <si>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</si>
  <si>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</si>
  <si>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</si>
  <si>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</si>
  <si>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</si>
  <si>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</si>
  <si>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</si>
  <si>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</si>
  <si>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</si>
  <si>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</si>
  <si>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</si>
  <si>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</si>
  <si>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</si>
  <si>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</si>
  <si>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</si>
  <si>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</si>
  <si>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</si>
  <si>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</si>
  <si>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</si>
  <si>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</si>
  <si>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</si>
  <si>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</si>
  <si>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</si>
  <si>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</si>
  <si>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</si>
  <si>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</si>
  <si>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</si>
  <si>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</si>
  <si>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</si>
  <si>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</si>
  <si>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</si>
  <si>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</si>
  <si>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</si>
  <si>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</si>
  <si>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</si>
  <si>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</si>
  <si>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</si>
  <si>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</si>
  <si>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</si>
  <si>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</si>
  <si>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</si>
  <si>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</si>
  <si>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</si>
  <si>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</si>
  <si>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</si>
  <si>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</si>
  <si>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</si>
  <si>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</si>
  <si>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</si>
  <si>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</si>
  <si>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</si>
  <si>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</si>
  <si>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</si>
  <si>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</si>
  <si>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</si>
  <si>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</si>
  <si>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</si>
  <si>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</si>
  <si>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</si>
  <si>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</si>
  <si>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</si>
  <si>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</si>
  <si>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</si>
  <si>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</si>
  <si>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</si>
  <si>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</si>
  <si>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</si>
  <si>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</si>
  <si>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</si>
  <si>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</si>
  <si>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</si>
  <si>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</si>
  <si>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</si>
  <si>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</si>
  <si>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</si>
  <si>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</si>
  <si>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</si>
  <si>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</si>
  <si>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</si>
  <si>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</si>
  <si>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</si>
  <si>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</si>
  <si>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</si>
  <si>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</si>
  <si>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</si>
  <si>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</si>
  <si>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</si>
  <si>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</si>
  <si>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</si>
  <si>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</si>
  <si>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</si>
  <si>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</si>
  <si>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</si>
  <si>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</si>
  <si>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</si>
  <si>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</si>
  <si>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</si>
  <si>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</si>
  <si>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</si>
  <si>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</si>
  <si>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</si>
  <si>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</si>
  <si>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</si>
  <si>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</si>
  <si>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</si>
  <si>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</si>
  <si>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</si>
  <si>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</si>
  <si>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</si>
  <si>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</si>
  <si>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</si>
  <si>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</si>
  <si>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</si>
  <si>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</si>
  <si>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</si>
  <si>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</si>
  <si>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</si>
  <si>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</si>
  <si>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</si>
  <si>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</si>
  <si>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</si>
  <si>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</si>
  <si>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</si>
  <si>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</si>
  <si>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</si>
  <si>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</si>
  <si>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</si>
  <si>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</si>
  <si>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</si>
  <si>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</si>
  <si>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</si>
  <si>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</si>
  <si>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</si>
  <si>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</si>
  <si>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</si>
  <si>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</si>
  <si>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</si>
  <si>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</si>
  <si>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</si>
  <si>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</si>
  <si>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</si>
  <si>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</si>
  <si>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</si>
  <si>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</si>
  <si>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</si>
  <si>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</si>
  <si>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</si>
  <si>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</si>
  <si>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</si>
  <si>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</si>
  <si>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</si>
  <si>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</si>
  <si>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</si>
  <si>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</si>
  <si>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</si>
  <si>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</si>
  <si>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</si>
  <si>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</si>
  <si>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</si>
  <si>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</si>
  <si>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</si>
  <si>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</si>
  <si>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</si>
  <si>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</si>
  <si>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</si>
  <si>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</si>
  <si>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</si>
  <si>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</si>
  <si>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</si>
  <si>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</si>
  <si>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</si>
  <si>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</si>
  <si>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</si>
  <si>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</si>
  <si>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</si>
  <si>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</si>
  <si>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</si>
  <si>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</si>
  <si>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</si>
  <si>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</si>
  <si>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</si>
  <si>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</si>
  <si>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</si>
  <si>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</si>
  <si>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</si>
  <si>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</si>
  <si>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</si>
  <si>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</si>
  <si>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</si>
  <si>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</si>
  <si>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</si>
  <si>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</si>
  <si>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</si>
  <si>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</si>
  <si>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</si>
  <si>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</si>
  <si>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</si>
  <si>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</si>
  <si>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</si>
  <si>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</si>
  <si>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</si>
  <si>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</si>
  <si>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</si>
  <si>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</si>
  <si>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</si>
  <si>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</si>
  <si>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</si>
  <si>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</si>
  <si>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</si>
  <si>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</si>
  <si>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</si>
  <si>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These T&amp;Cs and any dispute or claim arising out of or in connection with them or their subject matter or formation (including non-contractual disputes or claims) shall be governed by and construed in accordance with the laws of Austria.</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</si>
  <si>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</si>
  <si>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</si>
  <si>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</si>
  <si>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</si>
  <si>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</si>
  <si>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</si>
  <si>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</si>
  <si>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</si>
  <si>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</si>
  <si>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</si>
  <si>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</si>
  <si>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</si>
  <si>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</si>
  <si>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</si>
  <si>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</si>
  <si>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</si>
  <si>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</si>
  <si>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</si>
  <si>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</si>
  <si>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</si>
  <si>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</si>
  <si>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</si>
  <si>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</si>
  <si>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</si>
  <si>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</si>
  <si>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</si>
  <si>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</si>
  <si>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</si>
  <si>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</si>
  <si>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</si>
  <si>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</si>
  <si>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</si>
  <si>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</si>
  <si>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</si>
  <si>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</si>
  <si>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</si>
  <si>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</si>
  <si>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</si>
  <si>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</si>
  <si>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</si>
  <si>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</si>
  <si>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</si>
  <si>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</si>
  <si>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</si>
  <si>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</si>
  <si>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</si>
  <si>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</si>
  <si>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</si>
  <si>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</si>
  <si>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</si>
  <si>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</si>
  <si>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</si>
  <si>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</si>
  <si>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</si>
  <si>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</si>
  <si>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</si>
  <si>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</si>
  <si>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</si>
  <si>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</si>
  <si>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</si>
  <si>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</si>
  <si>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</si>
  <si>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</si>
  <si>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</si>
  <si>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</si>
  <si>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</si>
  <si>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</si>
  <si>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</si>
  <si>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</si>
  <si>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</si>
  <si>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</si>
  <si>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</si>
  <si>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</si>
  <si>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</si>
  <si>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</si>
  <si>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</si>
  <si>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</si>
  <si>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</si>
  <si>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</si>
  <si>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QOXAH0900001</t>
  </si>
  <si>
    <t>ISDAEUR30Y</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</si>
  <si>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</si>
  <si>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</si>
  <si>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</si>
  <si>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</si>
  <si>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</si>
  <si>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</si>
  <si>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</si>
  <si>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</si>
  <si>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</si>
  <si>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</si>
  <si>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</si>
  <si>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</si>
  <si>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</si>
  <si>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</si>
  <si>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</si>
  <si>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</si>
  <si>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</si>
  <si>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</si>
  <si>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</si>
  <si>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</si>
  <si>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</si>
  <si>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</si>
  <si>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</si>
  <si>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</si>
  <si>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</si>
  <si>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</si>
  <si>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</si>
  <si>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</si>
  <si>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</si>
  <si>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</si>
  <si>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</si>
  <si>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</si>
  <si>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</si>
  <si>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</si>
  <si>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</si>
  <si>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</si>
  <si>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</si>
  <si>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</si>
  <si>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</si>
  <si>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</si>
  <si>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</si>
  <si>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</si>
  <si>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</si>
  <si>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</si>
  <si>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</si>
  <si>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</si>
  <si>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</si>
  <si>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</si>
  <si>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</si>
  <si>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</si>
  <si>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</si>
  <si>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</si>
  <si>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</si>
  <si>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</si>
  <si>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</si>
  <si>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</si>
  <si>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</si>
  <si>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</si>
  <si>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</si>
  <si>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</si>
  <si>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</si>
  <si>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</si>
  <si>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</si>
  <si>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</si>
  <si>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</si>
  <si>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</si>
  <si>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</si>
  <si>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</si>
  <si>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</si>
  <si>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</si>
  <si>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</si>
  <si>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</si>
  <si>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</si>
  <si>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</si>
  <si>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</si>
  <si>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</si>
  <si>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</si>
  <si>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</si>
  <si>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</si>
  <si>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</si>
  <si>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</si>
  <si>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</si>
  <si>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</si>
  <si>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</si>
  <si>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</si>
  <si>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</si>
  <si>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</si>
  <si>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</si>
  <si>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</si>
  <si>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</si>
  <si>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</si>
  <si>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</si>
  <si>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</si>
  <si>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</si>
  <si>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</si>
  <si>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</si>
  <si>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</si>
  <si>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</si>
  <si>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</si>
  <si>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</si>
  <si>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</si>
  <si>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</si>
  <si>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</si>
  <si>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</si>
  <si>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</si>
  <si>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</si>
  <si>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</si>
  <si>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</si>
  <si>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</si>
  <si>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</si>
  <si>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</si>
  <si>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</si>
  <si>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</si>
  <si>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</si>
  <si>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</si>
  <si>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</si>
  <si>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</si>
  <si>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</si>
  <si>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</si>
  <si>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</si>
  <si>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Reporting Date: 24/04/24</t>
  </si>
  <si>
    <t>Cut-off Date: 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</si>
</sst>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2" fillId="0" borderId="0"/>
    <xf numFmtId="0" fontId="23" fillId="0" borderId="0">
      <alignment horizontal="left" wrapText="1"/>
    </xf>
  </cellStyleXfs>
  <cellXfs count="147">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1"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wrapText="1"/>
    </xf>
    <xf numFmtId="0" fontId="30" fillId="0" borderId="0" xfId="0" applyFont="1" applyAlignment="1">
      <alignment vertical="center" wrapText="1"/>
    </xf>
    <xf numFmtId="0" fontId="37" fillId="0" borderId="0" xfId="0" applyFont="1" applyAlignment="1">
      <alignment vertical="center" wrapText="1"/>
    </xf>
    <xf numFmtId="0" fontId="0" fillId="0" borderId="0" xfId="0" applyAlignment="1">
      <alignment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10" fontId="2" fillId="0" borderId="0" xfId="0" quotePrefix="1"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xf>
    <xf numFmtId="0" fontId="0" fillId="0" borderId="0" xfId="0" applyFill="1" applyAlignment="1">
      <alignment horizontal="center" vertical="center" wrapText="1"/>
    </xf>
    <xf numFmtId="0" fontId="9" fillId="0" borderId="0" xfId="0" applyFont="1" applyFill="1" applyAlignment="1">
      <alignment horizontal="left" vertical="center"/>
    </xf>
    <xf numFmtId="0" fontId="21"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8"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40" fillId="0" borderId="0" xfId="0" applyFont="1" applyAlignment="1">
      <alignment horizontal="center" vertical="center"/>
    </xf>
    <xf numFmtId="14" fontId="41" fillId="0" borderId="0" xfId="0" applyNumberFormat="1" applyFont="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0" fontId="33" fillId="6" borderId="0" xfId="2" applyFont="1" applyFill="1" applyAlignment="1">
      <alignment horizontal="center"/>
    </xf>
    <xf numFmtId="0" fontId="33"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6"/>
  <sheetViews>
    <sheetView topLeftCell="A3" zoomScale="80" zoomScaleNormal="80" workbookViewId="0">
      <selection activeCell="N27" sqref="N27"/>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807</v>
      </c>
      <c r="G5" s="5"/>
      <c r="H5" s="5"/>
      <c r="I5" s="5"/>
      <c r="J5" s="6"/>
    </row>
    <row r="6" spans="2:10" x14ac:dyDescent="0.25">
      <c r="B6" s="4"/>
      <c r="C6" s="5"/>
      <c r="D6" s="5"/>
      <c r="E6" s="5"/>
      <c r="F6" s="9" t="s">
        <v>1026</v>
      </c>
      <c r="G6" s="5"/>
      <c r="H6" s="5"/>
      <c r="I6" s="5"/>
      <c r="J6" s="6"/>
    </row>
    <row r="7" spans="2:10" ht="26.25" x14ac:dyDescent="0.25">
      <c r="B7" s="4"/>
      <c r="C7" s="5"/>
      <c r="D7" s="5"/>
      <c r="E7" s="5"/>
      <c r="F7" s="10"/>
      <c r="G7" s="5"/>
      <c r="H7" s="5"/>
      <c r="I7" s="5"/>
      <c r="J7" s="6"/>
    </row>
    <row r="8" spans="2:10" ht="26.25" x14ac:dyDescent="0.25">
      <c r="B8" s="4"/>
      <c r="C8" s="5"/>
      <c r="D8" s="5"/>
      <c r="E8" s="5"/>
      <c r="F8" s="10" t="s">
        <v>1027</v>
      </c>
      <c r="G8" s="5"/>
      <c r="H8" s="5"/>
      <c r="I8" s="5"/>
      <c r="J8" s="6"/>
    </row>
    <row r="9" spans="2:10" ht="21" x14ac:dyDescent="0.25">
      <c r="B9" s="4"/>
      <c r="C9" s="5"/>
      <c r="D9" s="5"/>
      <c r="E9" s="5"/>
      <c r="F9" s="11" t="s">
        <v>1167</v>
      </c>
      <c r="G9" s="5"/>
      <c r="H9" s="5"/>
      <c r="I9" s="5"/>
      <c r="J9" s="6"/>
    </row>
    <row r="10" spans="2:10" ht="21" x14ac:dyDescent="0.25">
      <c r="B10" s="4"/>
      <c r="C10" s="5"/>
      <c r="D10" s="5"/>
      <c r="E10" s="5"/>
      <c r="F10" s="11" t="s">
        <v>1168</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45" t="s">
        <v>810</v>
      </c>
      <c r="E24" s="146" t="s">
        <v>13</v>
      </c>
      <c r="F24" s="146"/>
      <c r="G24" s="146"/>
      <c r="H24" s="146"/>
      <c r="I24" s="5"/>
      <c r="J24" s="6"/>
    </row>
    <row r="25" spans="2:10" x14ac:dyDescent="0.25">
      <c r="B25" s="4"/>
      <c r="C25" s="5"/>
      <c r="D25" s="5"/>
      <c r="H25" s="5"/>
      <c r="I25" s="5"/>
      <c r="J25" s="6"/>
    </row>
    <row r="26" spans="2:10" x14ac:dyDescent="0.25">
      <c r="B26" s="4"/>
      <c r="C26" s="5"/>
      <c r="D26" s="145" t="s">
        <v>809</v>
      </c>
      <c r="E26" s="146" t="s">
        <v>13</v>
      </c>
      <c r="F26" s="146"/>
      <c r="G26" s="146"/>
      <c r="H26" s="146"/>
      <c r="I26" s="5"/>
      <c r="J26" s="6"/>
    </row>
    <row r="27" spans="2:10" x14ac:dyDescent="0.25">
      <c r="B27" s="4"/>
      <c r="C27" s="5"/>
      <c r="D27" s="14"/>
      <c r="E27" s="14"/>
      <c r="F27" s="14"/>
      <c r="G27" s="14"/>
      <c r="H27" s="14"/>
      <c r="I27" s="5"/>
      <c r="J27" s="6"/>
    </row>
    <row r="28" spans="2:10" x14ac:dyDescent="0.25">
      <c r="B28" s="4"/>
      <c r="C28" s="5"/>
      <c r="D28" s="145" t="s">
        <v>1016</v>
      </c>
      <c r="E28" s="146" t="s">
        <v>13</v>
      </c>
      <c r="F28" s="146"/>
      <c r="G28" s="146"/>
      <c r="H28" s="146"/>
      <c r="I28" s="5"/>
      <c r="J28" s="6"/>
    </row>
    <row r="29" spans="2:10" x14ac:dyDescent="0.25">
      <c r="B29" s="4"/>
      <c r="C29" s="5"/>
      <c r="D29" s="5"/>
      <c r="E29" s="5"/>
      <c r="F29" s="5"/>
      <c r="G29" s="5"/>
      <c r="H29" s="5"/>
      <c r="I29" s="5"/>
      <c r="J29" s="6"/>
    </row>
    <row r="30" spans="2:10" x14ac:dyDescent="0.25">
      <c r="B30" s="4"/>
      <c r="C30" s="5"/>
      <c r="D30" s="145" t="s">
        <v>960</v>
      </c>
      <c r="E30" s="146"/>
      <c r="F30" s="146"/>
      <c r="G30" s="146"/>
      <c r="H30" s="146"/>
      <c r="I30" s="5"/>
      <c r="J30" s="6"/>
    </row>
    <row r="31" spans="2:10" x14ac:dyDescent="0.25">
      <c r="B31" s="4"/>
      <c r="C31" s="5"/>
      <c r="D31" s="5"/>
      <c r="E31" s="5"/>
      <c r="F31" s="13"/>
      <c r="G31" s="5"/>
      <c r="H31" s="5"/>
      <c r="I31" s="5"/>
      <c r="J31" s="6"/>
    </row>
    <row r="32" spans="2:10" x14ac:dyDescent="0.25">
      <c r="B32" s="4"/>
      <c r="C32" s="5"/>
      <c r="D32" s="143" t="s">
        <v>799</v>
      </c>
      <c r="E32" s="144"/>
      <c r="F32" s="144"/>
      <c r="G32" s="144"/>
      <c r="H32" s="144"/>
      <c r="I32" s="5"/>
      <c r="J32" s="6"/>
    </row>
    <row r="33" spans="2:10" x14ac:dyDescent="0.25">
      <c r="B33" s="4"/>
      <c r="C33" s="5"/>
      <c r="I33" s="5"/>
      <c r="J33" s="6"/>
    </row>
    <row r="34" spans="2:10" x14ac:dyDescent="0.25">
      <c r="B34" s="4"/>
      <c r="C34" s="5"/>
      <c r="D34" s="143" t="s">
        <v>808</v>
      </c>
      <c r="E34" s="144" t="s">
        <v>13</v>
      </c>
      <c r="F34" s="144"/>
      <c r="G34" s="144"/>
      <c r="H34" s="144"/>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abSelected="1" zoomScale="85" zoomScaleNormal="85" workbookViewId="0">
      <selection activeCell="D221" sqref="D221"/>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806</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6" t="s">
        <v>15</v>
      </c>
      <c r="C5" s="81"/>
      <c r="E5" s="27"/>
      <c r="F5" s="27"/>
      <c r="H5" s="20"/>
      <c r="L5" s="20"/>
      <c r="M5" s="20"/>
    </row>
    <row r="6" spans="1:13" x14ac:dyDescent="0.25">
      <c r="B6" s="77" t="s">
        <v>16</v>
      </c>
      <c r="H6" s="20"/>
      <c r="L6" s="20"/>
      <c r="M6" s="20"/>
    </row>
    <row r="7" spans="1:13" x14ac:dyDescent="0.25">
      <c r="B7" s="75" t="s">
        <v>17</v>
      </c>
      <c r="H7" s="20"/>
      <c r="L7" s="20"/>
      <c r="M7" s="20"/>
    </row>
    <row r="8" spans="1:13" x14ac:dyDescent="0.25">
      <c r="B8" s="75" t="s">
        <v>18</v>
      </c>
      <c r="F8" s="22" t="s">
        <v>19</v>
      </c>
      <c r="H8" s="20"/>
      <c r="L8" s="20"/>
      <c r="M8" s="20"/>
    </row>
    <row r="9" spans="1:13" x14ac:dyDescent="0.25">
      <c r="B9" s="77" t="s">
        <v>830</v>
      </c>
      <c r="H9" s="20"/>
      <c r="L9" s="20"/>
      <c r="M9" s="20"/>
    </row>
    <row r="10" spans="1:13" x14ac:dyDescent="0.25">
      <c r="B10" s="77" t="s">
        <v>20</v>
      </c>
      <c r="H10" s="20"/>
      <c r="L10" s="20"/>
      <c r="M10" s="20"/>
    </row>
    <row r="11" spans="1:13" ht="15.75" thickBot="1" x14ac:dyDescent="0.3">
      <c r="B11" s="74" t="s">
        <v>21</v>
      </c>
      <c r="H11" s="20"/>
      <c r="L11" s="20"/>
      <c r="M11" s="20"/>
    </row>
    <row r="12" spans="1:13" x14ac:dyDescent="0.25">
      <c r="B12" s="28"/>
      <c r="H12" s="20"/>
      <c r="L12" s="20"/>
      <c r="M12" s="20"/>
    </row>
    <row r="13" spans="1:13" ht="37.5" x14ac:dyDescent="0.25">
      <c r="A13" s="64" t="s">
        <v>22</v>
      </c>
      <c r="B13" s="64" t="s">
        <v>16</v>
      </c>
      <c r="C13" s="64"/>
      <c r="D13" s="64"/>
      <c r="E13" s="64"/>
      <c r="F13" s="64"/>
      <c r="G13" s="64"/>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1027</v>
      </c>
      <c r="E15" s="27"/>
      <c r="F15" s="27"/>
      <c r="H15" s="20"/>
      <c r="L15" s="20"/>
      <c r="M15" s="20"/>
    </row>
    <row r="16" spans="1:13" ht="30" x14ac:dyDescent="0.25">
      <c r="A16" s="22" t="s">
        <v>26</v>
      </c>
      <c r="B16" s="29" t="s">
        <v>27</v>
      </c>
      <c r="C16" s="53" t="s">
        <v>1028</v>
      </c>
      <c r="E16" s="27"/>
      <c r="F16" s="27"/>
      <c r="H16" s="20"/>
      <c r="L16" s="20"/>
      <c r="M16" s="20"/>
    </row>
    <row r="17" spans="1:13" x14ac:dyDescent="0.25">
      <c r="A17" s="22" t="s">
        <v>28</v>
      </c>
      <c r="B17" s="29" t="s">
        <v>29</v>
      </c>
      <c r="C17" s="129">
        <v>45382</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4"/>
      <c r="B26" s="64" t="s">
        <v>17</v>
      </c>
      <c r="C26" s="64"/>
      <c r="D26" s="64"/>
      <c r="E26" s="64"/>
      <c r="F26" s="64"/>
      <c r="G26" s="64"/>
      <c r="H26" s="20"/>
      <c r="L26" s="20"/>
      <c r="M26" s="20"/>
    </row>
    <row r="27" spans="1:13" x14ac:dyDescent="0.25">
      <c r="A27" s="22" t="s">
        <v>40</v>
      </c>
      <c r="B27" s="32" t="s">
        <v>969</v>
      </c>
      <c r="C27" s="22" t="s">
        <v>1029</v>
      </c>
      <c r="D27" s="32"/>
      <c r="E27" s="32"/>
      <c r="F27" s="32"/>
      <c r="H27" s="20"/>
      <c r="L27" s="20"/>
      <c r="M27" s="20"/>
    </row>
    <row r="28" spans="1:13" x14ac:dyDescent="0.25">
      <c r="A28" s="22" t="s">
        <v>41</v>
      </c>
      <c r="B28" s="28" t="s">
        <v>970</v>
      </c>
      <c r="C28" s="22" t="s">
        <v>1029</v>
      </c>
      <c r="D28" s="32"/>
      <c r="E28" s="32"/>
      <c r="F28" s="32"/>
      <c r="H28" s="20"/>
      <c r="L28" s="20"/>
      <c r="M28" s="20"/>
    </row>
    <row r="29" spans="1:13" x14ac:dyDescent="0.25">
      <c r="A29" s="22" t="s">
        <v>43</v>
      </c>
      <c r="B29" s="28" t="s">
        <v>42</v>
      </c>
      <c r="C29" s="22" t="s">
        <v>1029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4"/>
      <c r="B36" s="64" t="s">
        <v>18</v>
      </c>
      <c r="C36" s="64"/>
      <c r="D36" s="65"/>
      <c r="E36" s="65"/>
      <c r="F36" s="65"/>
      <c r="G36" s="78"/>
      <c r="H36" s="20"/>
      <c r="L36" s="20"/>
      <c r="M36" s="20"/>
    </row>
    <row r="37" spans="1:13" ht="15" customHeight="1" x14ac:dyDescent="0.25">
      <c r="A37" s="66"/>
      <c r="B37" s="67" t="s">
        <v>51</v>
      </c>
      <c r="C37" s="79" t="s">
        <v>52</v>
      </c>
      <c r="D37" s="66"/>
      <c r="E37" s="68"/>
      <c r="F37" s="69"/>
      <c r="G37" s="69"/>
      <c r="H37" s="20"/>
      <c r="L37" s="20"/>
      <c r="M37" s="20"/>
    </row>
    <row r="38" spans="1:13" x14ac:dyDescent="0.25">
      <c r="A38" s="22" t="s">
        <v>4</v>
      </c>
      <c r="B38" s="32" t="s">
        <v>788</v>
      </c>
      <c r="C38" s="113">
        <v>1203.6153631299987</v>
      </c>
      <c r="F38" s="32"/>
      <c r="H38" s="20"/>
      <c r="L38" s="20"/>
      <c r="M38" s="20"/>
    </row>
    <row r="39" spans="1:13" x14ac:dyDescent="0.25">
      <c r="A39" s="22" t="s">
        <v>53</v>
      </c>
      <c r="B39" s="32" t="s">
        <v>54</v>
      </c>
      <c r="C39" s="113">
        <v>1045.99836166</v>
      </c>
      <c r="F39" s="32"/>
      <c r="H39" s="20"/>
      <c r="L39" s="20"/>
      <c r="M39" s="20"/>
    </row>
    <row r="40" spans="1:13" outlineLevel="1" x14ac:dyDescent="0.25">
      <c r="A40" s="22" t="s">
        <v>55</v>
      </c>
      <c r="B40" s="34" t="s">
        <v>56</v>
      </c>
      <c r="C40" s="113">
        <v>1132.7752796899995</v>
      </c>
      <c r="F40" s="32"/>
      <c r="H40" s="20"/>
      <c r="L40" s="20"/>
      <c r="M40" s="20"/>
    </row>
    <row r="41" spans="1:13" outlineLevel="1" x14ac:dyDescent="0.25">
      <c r="A41" s="22" t="s">
        <v>57</v>
      </c>
      <c r="B41" s="34" t="s">
        <v>58</v>
      </c>
      <c r="C41" s="113">
        <v>987.87567634000004</v>
      </c>
      <c r="F41" s="32"/>
      <c r="H41" s="20"/>
      <c r="L41" s="20"/>
      <c r="M41" s="20"/>
    </row>
    <row r="42" spans="1:13" outlineLevel="1" x14ac:dyDescent="0.25">
      <c r="A42" s="22" t="s">
        <v>59</v>
      </c>
      <c r="B42" s="32" t="s">
        <v>963</v>
      </c>
      <c r="C42" s="113">
        <v>1068.4183288931999</v>
      </c>
      <c r="F42" s="32"/>
      <c r="H42" s="20"/>
      <c r="L42" s="20"/>
      <c r="M42" s="20"/>
    </row>
    <row r="43" spans="1:13" outlineLevel="1" x14ac:dyDescent="0.25">
      <c r="A43" s="22" t="s">
        <v>60</v>
      </c>
      <c r="B43" s="32" t="s">
        <v>1015</v>
      </c>
      <c r="C43" s="113">
        <v>1009.1331898668001</v>
      </c>
      <c r="F43" s="32"/>
      <c r="H43" s="20"/>
      <c r="L43" s="20"/>
      <c r="M43" s="20"/>
    </row>
    <row r="44" spans="1:13" x14ac:dyDescent="0.25">
      <c r="A44" s="66"/>
      <c r="B44" s="67" t="s">
        <v>61</v>
      </c>
      <c r="C44" s="67" t="s">
        <v>831</v>
      </c>
      <c r="D44" s="67" t="s">
        <v>832</v>
      </c>
      <c r="E44" s="67"/>
      <c r="F44" s="67" t="s">
        <v>833</v>
      </c>
      <c r="G44" s="67" t="s">
        <v>62</v>
      </c>
      <c r="H44" s="20"/>
      <c r="L44" s="20"/>
      <c r="M44" s="20"/>
    </row>
    <row r="45" spans="1:13" x14ac:dyDescent="0.25">
      <c r="A45" s="22" t="s">
        <v>7</v>
      </c>
      <c r="B45" s="32" t="s">
        <v>63</v>
      </c>
      <c r="C45" s="56">
        <v>0.02</v>
      </c>
      <c r="D45" s="126">
        <v>0.15068570587420466</v>
      </c>
      <c r="F45" s="127" t="s">
        <v>654</v>
      </c>
      <c r="G45" s="127" t="s">
        <v>654</v>
      </c>
      <c r="H45" s="20"/>
      <c r="L45" s="20"/>
      <c r="M45" s="20"/>
    </row>
    <row r="46" spans="1:13" ht="30" outlineLevel="1" x14ac:dyDescent="0.25">
      <c r="A46" s="22" t="s">
        <v>64</v>
      </c>
      <c r="B46" s="32" t="s">
        <v>1022</v>
      </c>
      <c r="C46" s="126">
        <v>0.12653941867213436</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126">
        <v>0.12252306342190526</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6"/>
      <c r="B52" s="67" t="s">
        <v>72</v>
      </c>
      <c r="C52" s="66" t="s">
        <v>52</v>
      </c>
      <c r="D52" s="66"/>
      <c r="E52" s="68"/>
      <c r="F52" s="69" t="s">
        <v>73</v>
      </c>
      <c r="G52" s="69"/>
      <c r="H52" s="20"/>
      <c r="L52" s="20"/>
      <c r="M52" s="20"/>
    </row>
    <row r="53" spans="1:13" x14ac:dyDescent="0.25">
      <c r="A53" s="22" t="s">
        <v>74</v>
      </c>
      <c r="B53" s="32" t="s">
        <v>75</v>
      </c>
      <c r="C53" s="113">
        <v>0</v>
      </c>
      <c r="E53" s="36"/>
      <c r="F53" s="37">
        <f>IF($C$58=0,"",IF(C53="[for completion]","",C53/$C$58))</f>
        <v>0</v>
      </c>
      <c r="G53" s="37"/>
      <c r="H53" s="20"/>
      <c r="L53" s="20"/>
      <c r="M53" s="20"/>
    </row>
    <row r="54" spans="1:13" x14ac:dyDescent="0.25">
      <c r="A54" s="22" t="s">
        <v>76</v>
      </c>
      <c r="B54" s="32" t="s">
        <v>77</v>
      </c>
      <c r="C54" s="113">
        <f>C38-C56</f>
        <v>1203.6153631299987</v>
      </c>
      <c r="E54" s="36"/>
      <c r="F54" s="37">
        <f>IF($C$58=0,"",IF(C54="[for completion]","",C54/$C$58))</f>
        <v>1</v>
      </c>
      <c r="G54" s="37"/>
      <c r="H54" s="20"/>
      <c r="L54" s="20"/>
      <c r="M54" s="20"/>
    </row>
    <row r="55" spans="1:13" x14ac:dyDescent="0.25">
      <c r="A55" s="22" t="s">
        <v>78</v>
      </c>
      <c r="B55" s="32" t="s">
        <v>79</v>
      </c>
      <c r="C55" s="113">
        <v>0</v>
      </c>
      <c r="E55" s="36"/>
      <c r="F55" s="116">
        <f>IF($C$58=0,"",IF(C55="[for completion]","",C55/$C$58))</f>
        <v>0</v>
      </c>
      <c r="G55" s="37"/>
      <c r="H55" s="20"/>
      <c r="L55" s="20"/>
      <c r="M55" s="20"/>
    </row>
    <row r="56" spans="1:13" x14ac:dyDescent="0.25">
      <c r="A56" s="22" t="s">
        <v>80</v>
      </c>
      <c r="B56" s="32" t="s">
        <v>81</v>
      </c>
      <c r="C56" s="113">
        <v>0</v>
      </c>
      <c r="E56" s="36"/>
      <c r="F56" s="37">
        <f>IF($C$58=0,"",IF(C56="[for completion]","",C56/$C$58))</f>
        <v>0</v>
      </c>
      <c r="G56" s="37"/>
      <c r="H56" s="20"/>
      <c r="L56" s="20"/>
      <c r="M56" s="20"/>
    </row>
    <row r="57" spans="1:13" x14ac:dyDescent="0.25">
      <c r="A57" s="22" t="s">
        <v>82</v>
      </c>
      <c r="B57" s="22" t="s">
        <v>83</v>
      </c>
      <c r="C57" s="113">
        <v>0</v>
      </c>
      <c r="E57" s="36"/>
      <c r="F57" s="37">
        <f>IF($C$58=0,"",IF(C57="[for completion]","",C57/$C$58))</f>
        <v>0</v>
      </c>
      <c r="G57" s="37"/>
      <c r="H57" s="20"/>
      <c r="L57" s="20"/>
      <c r="M57" s="20"/>
    </row>
    <row r="58" spans="1:13" x14ac:dyDescent="0.25">
      <c r="A58" s="22" t="s">
        <v>84</v>
      </c>
      <c r="B58" s="38" t="s">
        <v>85</v>
      </c>
      <c r="C58" s="113">
        <f>SUM(C53:C57)</f>
        <v>1203.6153631299987</v>
      </c>
      <c r="D58" s="36"/>
      <c r="E58" s="36"/>
      <c r="F58" s="39">
        <f>SUM(F53:F57)</f>
        <v>1</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6"/>
      <c r="B65" s="67" t="s">
        <v>93</v>
      </c>
      <c r="C65" s="79" t="s">
        <v>793</v>
      </c>
      <c r="D65" s="79" t="s">
        <v>794</v>
      </c>
      <c r="E65" s="68"/>
      <c r="F65" s="69" t="s">
        <v>94</v>
      </c>
      <c r="G65" s="80" t="s">
        <v>95</v>
      </c>
      <c r="H65" s="20"/>
      <c r="L65" s="20"/>
      <c r="M65" s="20"/>
    </row>
    <row r="66" spans="1:13" x14ac:dyDescent="0.25">
      <c r="A66" s="22" t="s">
        <v>96</v>
      </c>
      <c r="B66" s="32" t="s">
        <v>798</v>
      </c>
      <c r="C66" s="128">
        <v>7.6930465621349127</v>
      </c>
      <c r="D66" s="22" t="s">
        <v>654</v>
      </c>
      <c r="E66" s="29"/>
      <c r="F66" s="42"/>
      <c r="G66" s="43"/>
      <c r="H66" s="20"/>
      <c r="L66" s="20"/>
      <c r="M66" s="20"/>
    </row>
    <row r="67" spans="1:13" x14ac:dyDescent="0.25">
      <c r="B67" s="32"/>
      <c r="E67" s="29"/>
      <c r="F67" s="42"/>
      <c r="G67" s="43"/>
      <c r="H67" s="20"/>
      <c r="L67" s="20"/>
      <c r="M67" s="20"/>
    </row>
    <row r="68" spans="1:13" x14ac:dyDescent="0.25">
      <c r="B68" s="32" t="s">
        <v>791</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113">
        <v>113.79450149999998</v>
      </c>
      <c r="D70" s="22" t="s">
        <v>654</v>
      </c>
      <c r="E70" s="18"/>
      <c r="F70" s="37">
        <f t="shared" ref="F70:F76" si="1">IF($C$77=0,"",IF(C70="[for completion]","",C70/$C$77))</f>
        <v>9.4543909097523707E-2</v>
      </c>
      <c r="G70" s="37" t="str">
        <f>IF($D$77=0,"",IF(D70="[Mark as ND1 if not relevant]","",D70/$D$77))</f>
        <v/>
      </c>
      <c r="H70" s="20"/>
      <c r="L70" s="20"/>
      <c r="M70" s="20"/>
    </row>
    <row r="71" spans="1:13" x14ac:dyDescent="0.25">
      <c r="A71" s="22" t="s">
        <v>101</v>
      </c>
      <c r="B71" s="18" t="s">
        <v>102</v>
      </c>
      <c r="C71" s="113">
        <v>109.07568901000002</v>
      </c>
      <c r="D71" s="22" t="s">
        <v>654</v>
      </c>
      <c r="E71" s="18"/>
      <c r="F71" s="37">
        <f t="shared" si="1"/>
        <v>9.0623377145434475E-2</v>
      </c>
      <c r="G71" s="37" t="str">
        <f t="shared" ref="G71:G76" si="2">IF($D$77=0,"",IF(D71="[Mark as ND1 if not relevant]","",D71/$D$77))</f>
        <v/>
      </c>
      <c r="H71" s="20"/>
      <c r="L71" s="20"/>
      <c r="M71" s="20"/>
    </row>
    <row r="72" spans="1:13" x14ac:dyDescent="0.25">
      <c r="A72" s="22" t="s">
        <v>103</v>
      </c>
      <c r="B72" s="18" t="s">
        <v>104</v>
      </c>
      <c r="C72" s="113">
        <v>102.5774725</v>
      </c>
      <c r="D72" s="22" t="s">
        <v>654</v>
      </c>
      <c r="E72" s="18"/>
      <c r="F72" s="37">
        <f t="shared" si="1"/>
        <v>8.5224462585248364E-2</v>
      </c>
      <c r="G72" s="37" t="str">
        <f t="shared" si="2"/>
        <v/>
      </c>
      <c r="H72" s="20"/>
      <c r="L72" s="20"/>
      <c r="M72" s="20"/>
    </row>
    <row r="73" spans="1:13" x14ac:dyDescent="0.25">
      <c r="A73" s="22" t="s">
        <v>105</v>
      </c>
      <c r="B73" s="18" t="s">
        <v>106</v>
      </c>
      <c r="C73" s="113">
        <v>103.14530952999998</v>
      </c>
      <c r="D73" s="22" t="s">
        <v>654</v>
      </c>
      <c r="E73" s="18"/>
      <c r="F73" s="37">
        <f t="shared" si="1"/>
        <v>8.569623874173099E-2</v>
      </c>
      <c r="G73" s="37" t="str">
        <f t="shared" si="2"/>
        <v/>
      </c>
      <c r="H73" s="20"/>
      <c r="L73" s="20"/>
      <c r="M73" s="20"/>
    </row>
    <row r="74" spans="1:13" x14ac:dyDescent="0.25">
      <c r="A74" s="22" t="s">
        <v>107</v>
      </c>
      <c r="B74" s="18" t="s">
        <v>108</v>
      </c>
      <c r="C74" s="113">
        <v>112.95989758</v>
      </c>
      <c r="D74" s="22" t="s">
        <v>654</v>
      </c>
      <c r="E74" s="18"/>
      <c r="F74" s="37">
        <f t="shared" si="1"/>
        <v>9.3850494950927926E-2</v>
      </c>
      <c r="G74" s="37" t="str">
        <f t="shared" si="2"/>
        <v/>
      </c>
      <c r="H74" s="20"/>
      <c r="L74" s="20"/>
      <c r="M74" s="20"/>
    </row>
    <row r="75" spans="1:13" x14ac:dyDescent="0.25">
      <c r="A75" s="22" t="s">
        <v>109</v>
      </c>
      <c r="B75" s="18" t="s">
        <v>110</v>
      </c>
      <c r="C75" s="113">
        <v>336.76541156000008</v>
      </c>
      <c r="D75" s="22" t="s">
        <v>654</v>
      </c>
      <c r="E75" s="18"/>
      <c r="F75" s="37">
        <f t="shared" si="1"/>
        <v>0.2797948761849342</v>
      </c>
      <c r="G75" s="37" t="str">
        <f t="shared" si="2"/>
        <v/>
      </c>
      <c r="H75" s="20"/>
      <c r="L75" s="20"/>
      <c r="M75" s="20"/>
    </row>
    <row r="76" spans="1:13" x14ac:dyDescent="0.25">
      <c r="A76" s="22" t="s">
        <v>111</v>
      </c>
      <c r="B76" s="18" t="s">
        <v>112</v>
      </c>
      <c r="C76" s="113">
        <v>325.29708166000063</v>
      </c>
      <c r="D76" s="22" t="s">
        <v>654</v>
      </c>
      <c r="E76" s="18"/>
      <c r="F76" s="37">
        <f t="shared" si="1"/>
        <v>0.27026664129420042</v>
      </c>
      <c r="G76" s="37" t="str">
        <f t="shared" si="2"/>
        <v/>
      </c>
      <c r="H76" s="20"/>
      <c r="L76" s="20"/>
      <c r="M76" s="20"/>
    </row>
    <row r="77" spans="1:13" x14ac:dyDescent="0.25">
      <c r="A77" s="22" t="s">
        <v>113</v>
      </c>
      <c r="B77" s="44" t="s">
        <v>85</v>
      </c>
      <c r="C77" s="113">
        <f>SUM(C70:C76)</f>
        <v>1203.6153633400006</v>
      </c>
      <c r="D77" s="36">
        <f>SUM(D70:D76)</f>
        <v>0</v>
      </c>
      <c r="E77" s="32"/>
      <c r="F77" s="39">
        <f>SUM(F70:F76)</f>
        <v>1</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6"/>
      <c r="B88" s="67" t="s">
        <v>129</v>
      </c>
      <c r="C88" s="79" t="s">
        <v>795</v>
      </c>
      <c r="D88" s="79" t="s">
        <v>796</v>
      </c>
      <c r="E88" s="68"/>
      <c r="F88" s="69" t="s">
        <v>130</v>
      </c>
      <c r="G88" s="66" t="s">
        <v>131</v>
      </c>
      <c r="H88" s="20"/>
      <c r="L88" s="20"/>
      <c r="M88" s="20"/>
    </row>
    <row r="89" spans="1:13" x14ac:dyDescent="0.25">
      <c r="A89" s="22" t="s">
        <v>132</v>
      </c>
      <c r="B89" s="32" t="s">
        <v>97</v>
      </c>
      <c r="C89" s="128">
        <v>3.3117076409111816</v>
      </c>
      <c r="D89" s="22" t="s">
        <v>654</v>
      </c>
      <c r="E89" s="29"/>
      <c r="F89" s="42"/>
      <c r="G89" s="43"/>
      <c r="H89" s="20"/>
      <c r="L89" s="20"/>
      <c r="M89" s="20"/>
    </row>
    <row r="90" spans="1:13" x14ac:dyDescent="0.25">
      <c r="B90" s="32"/>
      <c r="E90" s="29"/>
      <c r="F90" s="42"/>
      <c r="G90" s="43"/>
      <c r="H90" s="20"/>
      <c r="L90" s="20"/>
      <c r="M90" s="20"/>
    </row>
    <row r="91" spans="1:13" x14ac:dyDescent="0.25">
      <c r="B91" s="32" t="s">
        <v>792</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113">
        <v>0</v>
      </c>
      <c r="D93" s="22" t="s">
        <v>654</v>
      </c>
      <c r="E93" s="18"/>
      <c r="F93" s="37">
        <f>IF($C$100=0,"",IF(C93="[for completion]","",C93/$C$100))</f>
        <v>0</v>
      </c>
      <c r="G93" s="37" t="str">
        <f>IF($D$100=0,"",IF(D93="[Mark as ND1 if not relevant]","",D93/$D$100))</f>
        <v/>
      </c>
      <c r="H93" s="20"/>
      <c r="L93" s="20"/>
      <c r="M93" s="20"/>
    </row>
    <row r="94" spans="1:13" x14ac:dyDescent="0.25">
      <c r="A94" s="22" t="s">
        <v>135</v>
      </c>
      <c r="B94" s="18" t="s">
        <v>102</v>
      </c>
      <c r="C94" s="113">
        <v>50</v>
      </c>
      <c r="D94" s="22" t="s">
        <v>654</v>
      </c>
      <c r="E94" s="18"/>
      <c r="F94" s="37">
        <f t="shared" ref="F94:F110" si="5">IF($C$100=0,"",IF(C94="[for completion]","",C94/$C$100))</f>
        <v>4.7801222098139771E-2</v>
      </c>
      <c r="G94" s="37" t="str">
        <f t="shared" ref="G94:G99" si="6">IF($D$100=0,"",IF(D94="[Mark as ND1 if not relevant]","",D94/$D$100))</f>
        <v/>
      </c>
      <c r="H94" s="20"/>
      <c r="L94" s="20"/>
      <c r="M94" s="20"/>
    </row>
    <row r="95" spans="1:13" x14ac:dyDescent="0.25">
      <c r="A95" s="22" t="s">
        <v>136</v>
      </c>
      <c r="B95" s="18" t="s">
        <v>104</v>
      </c>
      <c r="C95" s="113">
        <v>625.99836166</v>
      </c>
      <c r="D95" s="22" t="s">
        <v>654</v>
      </c>
      <c r="E95" s="18"/>
      <c r="F95" s="37">
        <f t="shared" si="5"/>
        <v>0.59846973437562567</v>
      </c>
      <c r="G95" s="37" t="str">
        <f t="shared" si="6"/>
        <v/>
      </c>
      <c r="H95" s="20"/>
      <c r="L95" s="20"/>
      <c r="M95" s="20"/>
    </row>
    <row r="96" spans="1:13" x14ac:dyDescent="0.25">
      <c r="A96" s="22" t="s">
        <v>137</v>
      </c>
      <c r="B96" s="18" t="s">
        <v>106</v>
      </c>
      <c r="C96" s="113">
        <v>100.00000000000011</v>
      </c>
      <c r="D96" s="22" t="s">
        <v>654</v>
      </c>
      <c r="E96" s="18"/>
      <c r="F96" s="37">
        <f t="shared" si="5"/>
        <v>9.5602444196279654E-2</v>
      </c>
      <c r="G96" s="37" t="str">
        <f t="shared" si="6"/>
        <v/>
      </c>
      <c r="H96" s="20"/>
      <c r="L96" s="20"/>
      <c r="M96" s="20"/>
    </row>
    <row r="97" spans="1:14" x14ac:dyDescent="0.25">
      <c r="A97" s="22" t="s">
        <v>138</v>
      </c>
      <c r="B97" s="18" t="s">
        <v>108</v>
      </c>
      <c r="C97" s="113">
        <v>250</v>
      </c>
      <c r="D97" s="22" t="s">
        <v>654</v>
      </c>
      <c r="E97" s="18"/>
      <c r="F97" s="37">
        <f t="shared" si="5"/>
        <v>0.23900611049069886</v>
      </c>
      <c r="G97" s="37" t="str">
        <f t="shared" si="6"/>
        <v/>
      </c>
      <c r="H97" s="20"/>
      <c r="L97" s="20"/>
      <c r="M97" s="20"/>
    </row>
    <row r="98" spans="1:14" x14ac:dyDescent="0.25">
      <c r="A98" s="22" t="s">
        <v>139</v>
      </c>
      <c r="B98" s="18" t="s">
        <v>110</v>
      </c>
      <c r="C98" s="113">
        <v>0</v>
      </c>
      <c r="D98" s="22" t="s">
        <v>654</v>
      </c>
      <c r="E98" s="18"/>
      <c r="F98" s="37">
        <f t="shared" si="5"/>
        <v>0</v>
      </c>
      <c r="G98" s="37" t="str">
        <f t="shared" si="6"/>
        <v/>
      </c>
      <c r="H98" s="20"/>
      <c r="L98" s="20"/>
      <c r="M98" s="20"/>
    </row>
    <row r="99" spans="1:14" x14ac:dyDescent="0.25">
      <c r="A99" s="22" t="s">
        <v>140</v>
      </c>
      <c r="B99" s="18" t="s">
        <v>112</v>
      </c>
      <c r="C99" s="113">
        <v>20</v>
      </c>
      <c r="D99" s="22" t="s">
        <v>654</v>
      </c>
      <c r="E99" s="18"/>
      <c r="F99" s="37">
        <f t="shared" si="5"/>
        <v>1.9120488839255909E-2</v>
      </c>
      <c r="G99" s="37" t="str">
        <f t="shared" si="6"/>
        <v/>
      </c>
      <c r="H99" s="20"/>
      <c r="L99" s="20"/>
      <c r="M99" s="20"/>
    </row>
    <row r="100" spans="1:14" x14ac:dyDescent="0.25">
      <c r="A100" s="22" t="s">
        <v>141</v>
      </c>
      <c r="B100" s="44" t="s">
        <v>85</v>
      </c>
      <c r="C100" s="113">
        <f>SUM(C93:C99)</f>
        <v>1045.9983616600002</v>
      </c>
      <c r="D100" s="36">
        <f>SUM(D93:D99)</f>
        <v>0</v>
      </c>
      <c r="E100" s="32"/>
      <c r="F100" s="39">
        <f>SUM(F93:F99)</f>
        <v>0.99999999999999978</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6"/>
      <c r="B111" s="67" t="s">
        <v>152</v>
      </c>
      <c r="C111" s="69" t="s">
        <v>153</v>
      </c>
      <c r="D111" s="69" t="s">
        <v>154</v>
      </c>
      <c r="E111" s="68"/>
      <c r="F111" s="69" t="s">
        <v>155</v>
      </c>
      <c r="G111" s="69" t="s">
        <v>156</v>
      </c>
      <c r="H111" s="20"/>
      <c r="L111" s="20"/>
      <c r="M111" s="20"/>
    </row>
    <row r="112" spans="1:14" s="46" customFormat="1" x14ac:dyDescent="0.25">
      <c r="A112" s="22" t="s">
        <v>157</v>
      </c>
      <c r="B112" s="32" t="s">
        <v>158</v>
      </c>
      <c r="C112" s="117">
        <v>1197.9015513699987</v>
      </c>
      <c r="D112" s="117">
        <f>C112</f>
        <v>1197.9015513699987</v>
      </c>
      <c r="E112" s="37"/>
      <c r="F112" s="37">
        <f t="shared" ref="F112:F125" si="8">IF($C$130=0,"",IF(C112="[for completion]","",C112/$C$130))</f>
        <v>0.99525279259884047</v>
      </c>
      <c r="G112" s="37">
        <f t="shared" ref="G112:G125" si="9">IF($D$130=0,"",IF(D112="[for completion]","",D112/$D$130))</f>
        <v>0.99525279259884047</v>
      </c>
      <c r="H112" s="20"/>
      <c r="I112" s="22"/>
      <c r="J112" s="22"/>
      <c r="K112" s="22"/>
      <c r="L112" s="20"/>
      <c r="M112" s="20"/>
      <c r="N112" s="20"/>
    </row>
    <row r="113" spans="1:14" s="46" customFormat="1" x14ac:dyDescent="0.25">
      <c r="A113" s="22" t="s">
        <v>159</v>
      </c>
      <c r="B113" s="32" t="s">
        <v>837</v>
      </c>
      <c r="C113" s="117">
        <v>0</v>
      </c>
      <c r="D113" s="117">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117">
        <v>0</v>
      </c>
      <c r="D114" s="117">
        <f t="shared" si="10"/>
        <v>0</v>
      </c>
      <c r="E114" s="37"/>
      <c r="F114" s="37">
        <f t="shared" si="8"/>
        <v>0</v>
      </c>
      <c r="G114" s="37">
        <f t="shared" si="9"/>
        <v>0</v>
      </c>
      <c r="H114" s="20"/>
      <c r="I114" s="22"/>
      <c r="J114" s="22"/>
      <c r="K114" s="22"/>
      <c r="L114" s="20"/>
      <c r="M114" s="20"/>
      <c r="N114" s="20"/>
    </row>
    <row r="115" spans="1:14" s="46" customFormat="1" x14ac:dyDescent="0.25">
      <c r="A115" s="22" t="s">
        <v>161</v>
      </c>
      <c r="B115" s="32" t="s">
        <v>838</v>
      </c>
      <c r="C115" s="117">
        <v>0</v>
      </c>
      <c r="D115" s="117">
        <f t="shared" si="10"/>
        <v>0</v>
      </c>
      <c r="E115" s="37"/>
      <c r="F115" s="37">
        <f t="shared" si="8"/>
        <v>0</v>
      </c>
      <c r="G115" s="37">
        <f t="shared" si="9"/>
        <v>0</v>
      </c>
      <c r="H115" s="20"/>
      <c r="I115" s="22"/>
      <c r="J115" s="22"/>
      <c r="K115" s="22"/>
      <c r="L115" s="20"/>
      <c r="M115" s="20"/>
      <c r="N115" s="20"/>
    </row>
    <row r="116" spans="1:14" s="46" customFormat="1" x14ac:dyDescent="0.25">
      <c r="A116" s="22" t="s">
        <v>163</v>
      </c>
      <c r="B116" s="32" t="s">
        <v>839</v>
      </c>
      <c r="C116" s="117">
        <v>5.7138117599999996</v>
      </c>
      <c r="D116" s="117">
        <f t="shared" si="10"/>
        <v>5.7138117599999996</v>
      </c>
      <c r="E116" s="37"/>
      <c r="F116" s="37">
        <f t="shared" si="8"/>
        <v>4.7472074011594917E-3</v>
      </c>
      <c r="G116" s="37">
        <f t="shared" si="9"/>
        <v>4.7472074011594917E-3</v>
      </c>
      <c r="H116" s="20"/>
      <c r="I116" s="22"/>
      <c r="J116" s="22"/>
      <c r="K116" s="22"/>
      <c r="L116" s="20"/>
      <c r="M116" s="20"/>
      <c r="N116" s="20"/>
    </row>
    <row r="117" spans="1:14" s="46" customFormat="1" x14ac:dyDescent="0.25">
      <c r="A117" s="22" t="s">
        <v>164</v>
      </c>
      <c r="B117" s="32" t="s">
        <v>169</v>
      </c>
      <c r="C117" s="117">
        <v>0</v>
      </c>
      <c r="D117" s="117">
        <f t="shared" si="10"/>
        <v>0</v>
      </c>
      <c r="E117" s="32"/>
      <c r="F117" s="37">
        <f t="shared" si="8"/>
        <v>0</v>
      </c>
      <c r="G117" s="37">
        <f t="shared" si="9"/>
        <v>0</v>
      </c>
      <c r="H117" s="20"/>
      <c r="I117" s="22"/>
      <c r="J117" s="22"/>
      <c r="K117" s="22"/>
      <c r="L117" s="20"/>
      <c r="M117" s="20"/>
      <c r="N117" s="20"/>
    </row>
    <row r="118" spans="1:14" x14ac:dyDescent="0.25">
      <c r="A118" s="22" t="s">
        <v>165</v>
      </c>
      <c r="B118" s="32" t="s">
        <v>171</v>
      </c>
      <c r="C118" s="117">
        <v>0</v>
      </c>
      <c r="D118" s="117">
        <f t="shared" si="10"/>
        <v>0</v>
      </c>
      <c r="E118" s="32"/>
      <c r="F118" s="37">
        <f t="shared" si="8"/>
        <v>0</v>
      </c>
      <c r="G118" s="37">
        <f t="shared" si="9"/>
        <v>0</v>
      </c>
      <c r="H118" s="20"/>
      <c r="L118" s="20"/>
      <c r="M118" s="20"/>
    </row>
    <row r="119" spans="1:14" x14ac:dyDescent="0.25">
      <c r="A119" s="22" t="s">
        <v>166</v>
      </c>
      <c r="B119" s="32" t="s">
        <v>840</v>
      </c>
      <c r="C119" s="117">
        <v>0</v>
      </c>
      <c r="D119" s="117">
        <f t="shared" si="10"/>
        <v>0</v>
      </c>
      <c r="E119" s="32"/>
      <c r="F119" s="37">
        <f t="shared" si="8"/>
        <v>0</v>
      </c>
      <c r="G119" s="37">
        <f t="shared" si="9"/>
        <v>0</v>
      </c>
      <c r="H119" s="20"/>
      <c r="L119" s="20"/>
      <c r="M119" s="20"/>
    </row>
    <row r="120" spans="1:14" x14ac:dyDescent="0.25">
      <c r="A120" s="22" t="s">
        <v>168</v>
      </c>
      <c r="B120" s="32" t="s">
        <v>173</v>
      </c>
      <c r="C120" s="117">
        <v>0</v>
      </c>
      <c r="D120" s="117">
        <f t="shared" si="10"/>
        <v>0</v>
      </c>
      <c r="E120" s="32"/>
      <c r="F120" s="37">
        <f t="shared" si="8"/>
        <v>0</v>
      </c>
      <c r="G120" s="37">
        <f t="shared" si="9"/>
        <v>0</v>
      </c>
      <c r="H120" s="20"/>
      <c r="L120" s="20"/>
      <c r="M120" s="20"/>
    </row>
    <row r="121" spans="1:14" x14ac:dyDescent="0.25">
      <c r="A121" s="22" t="s">
        <v>170</v>
      </c>
      <c r="B121" s="32" t="s">
        <v>841</v>
      </c>
      <c r="C121" s="117">
        <v>0</v>
      </c>
      <c r="D121" s="117">
        <f t="shared" si="10"/>
        <v>0</v>
      </c>
      <c r="E121" s="32"/>
      <c r="F121" s="37">
        <f t="shared" si="8"/>
        <v>0</v>
      </c>
      <c r="G121" s="37">
        <f t="shared" si="9"/>
        <v>0</v>
      </c>
      <c r="H121" s="20"/>
      <c r="L121" s="20"/>
      <c r="M121" s="20"/>
    </row>
    <row r="122" spans="1:14" x14ac:dyDescent="0.25">
      <c r="A122" s="22" t="s">
        <v>172</v>
      </c>
      <c r="B122" s="32" t="s">
        <v>842</v>
      </c>
      <c r="C122" s="117">
        <v>0</v>
      </c>
      <c r="D122" s="117">
        <f t="shared" si="10"/>
        <v>0</v>
      </c>
      <c r="E122" s="32"/>
      <c r="F122" s="37">
        <f t="shared" si="8"/>
        <v>0</v>
      </c>
      <c r="G122" s="37">
        <f t="shared" si="9"/>
        <v>0</v>
      </c>
      <c r="H122" s="20"/>
      <c r="L122" s="20"/>
      <c r="M122" s="20"/>
    </row>
    <row r="123" spans="1:14" x14ac:dyDescent="0.25">
      <c r="A123" s="22" t="s">
        <v>174</v>
      </c>
      <c r="B123" s="32" t="s">
        <v>175</v>
      </c>
      <c r="C123" s="117">
        <v>0</v>
      </c>
      <c r="D123" s="117">
        <f t="shared" si="10"/>
        <v>0</v>
      </c>
      <c r="E123" s="118"/>
      <c r="F123" s="116">
        <f t="shared" si="8"/>
        <v>0</v>
      </c>
      <c r="G123" s="116">
        <f t="shared" si="9"/>
        <v>0</v>
      </c>
      <c r="H123" s="20"/>
      <c r="L123" s="20"/>
      <c r="M123" s="20"/>
    </row>
    <row r="124" spans="1:14" x14ac:dyDescent="0.25">
      <c r="A124" s="22" t="s">
        <v>176</v>
      </c>
      <c r="B124" s="32" t="s">
        <v>162</v>
      </c>
      <c r="C124" s="117">
        <v>0</v>
      </c>
      <c r="D124" s="117">
        <f t="shared" si="10"/>
        <v>0</v>
      </c>
      <c r="E124" s="118"/>
      <c r="F124" s="116">
        <f t="shared" si="8"/>
        <v>0</v>
      </c>
      <c r="G124" s="116">
        <f t="shared" si="9"/>
        <v>0</v>
      </c>
      <c r="H124" s="20"/>
      <c r="L124" s="20"/>
      <c r="M124" s="20"/>
    </row>
    <row r="125" spans="1:14" x14ac:dyDescent="0.25">
      <c r="A125" s="22" t="s">
        <v>178</v>
      </c>
      <c r="B125" s="32" t="s">
        <v>843</v>
      </c>
      <c r="C125" s="117">
        <v>0</v>
      </c>
      <c r="D125" s="117">
        <f t="shared" si="10"/>
        <v>0</v>
      </c>
      <c r="E125" s="118"/>
      <c r="F125" s="116">
        <f t="shared" si="8"/>
        <v>0</v>
      </c>
      <c r="G125" s="116">
        <f t="shared" si="9"/>
        <v>0</v>
      </c>
      <c r="H125" s="20"/>
      <c r="L125" s="20"/>
      <c r="M125" s="20"/>
    </row>
    <row r="126" spans="1:14" x14ac:dyDescent="0.25">
      <c r="A126" s="22" t="s">
        <v>180</v>
      </c>
      <c r="B126" s="32" t="s">
        <v>177</v>
      </c>
      <c r="C126" s="117">
        <v>0</v>
      </c>
      <c r="D126" s="117">
        <f t="shared" si="10"/>
        <v>0</v>
      </c>
      <c r="E126" s="118"/>
      <c r="F126" s="116">
        <f>IF($C$130=0,"",IF(C126="[for completion]","",C126/$C$130))</f>
        <v>0</v>
      </c>
      <c r="G126" s="116">
        <f>IF($D$130=0,"",IF(D126="[for completion]","",D126/$D$130))</f>
        <v>0</v>
      </c>
      <c r="H126" s="20"/>
      <c r="L126" s="20"/>
      <c r="M126" s="20"/>
    </row>
    <row r="127" spans="1:14" x14ac:dyDescent="0.25">
      <c r="A127" s="22" t="s">
        <v>181</v>
      </c>
      <c r="B127" s="32" t="s">
        <v>179</v>
      </c>
      <c r="C127" s="117">
        <v>0</v>
      </c>
      <c r="D127" s="117">
        <f t="shared" si="10"/>
        <v>0</v>
      </c>
      <c r="E127" s="118"/>
      <c r="F127" s="116">
        <f t="shared" ref="F127:F129" si="11">IF($C$130=0,"",IF(C127="[for completion]","",C127/$C$130))</f>
        <v>0</v>
      </c>
      <c r="G127" s="116">
        <f t="shared" ref="G127:G129" si="12">IF($D$130=0,"",IF(D127="[for completion]","",D127/$D$130))</f>
        <v>0</v>
      </c>
      <c r="H127" s="20"/>
      <c r="L127" s="20"/>
      <c r="M127" s="20"/>
    </row>
    <row r="128" spans="1:14" x14ac:dyDescent="0.25">
      <c r="A128" s="22" t="s">
        <v>834</v>
      </c>
      <c r="B128" s="32" t="s">
        <v>844</v>
      </c>
      <c r="C128" s="117">
        <v>0</v>
      </c>
      <c r="D128" s="117">
        <f t="shared" si="10"/>
        <v>0</v>
      </c>
      <c r="E128" s="118"/>
      <c r="F128" s="116">
        <f t="shared" si="11"/>
        <v>0</v>
      </c>
      <c r="G128" s="116">
        <f t="shared" si="12"/>
        <v>0</v>
      </c>
      <c r="H128" s="20"/>
      <c r="L128" s="20"/>
      <c r="M128" s="20"/>
    </row>
    <row r="129" spans="1:14" x14ac:dyDescent="0.25">
      <c r="A129" s="22" t="s">
        <v>835</v>
      </c>
      <c r="B129" s="32" t="s">
        <v>83</v>
      </c>
      <c r="C129" s="117">
        <v>0</v>
      </c>
      <c r="D129" s="117">
        <f t="shared" si="10"/>
        <v>0</v>
      </c>
      <c r="E129" s="118"/>
      <c r="F129" s="116">
        <f t="shared" si="11"/>
        <v>0</v>
      </c>
      <c r="G129" s="116">
        <f t="shared" si="12"/>
        <v>0</v>
      </c>
      <c r="H129" s="20"/>
      <c r="L129" s="20"/>
      <c r="M129" s="20"/>
    </row>
    <row r="130" spans="1:14" x14ac:dyDescent="0.25">
      <c r="A130" s="22" t="s">
        <v>836</v>
      </c>
      <c r="B130" s="44" t="s">
        <v>85</v>
      </c>
      <c r="C130" s="117">
        <f>SUM(C112:C129)</f>
        <v>1203.6153631299987</v>
      </c>
      <c r="D130" s="117">
        <f>SUM(D112:D129)</f>
        <v>1203.6153631299987</v>
      </c>
      <c r="E130" s="118"/>
      <c r="F130" s="47">
        <f>SUM(F112:F129)</f>
        <v>1</v>
      </c>
      <c r="G130" s="47">
        <f>SUM(G112:G129)</f>
        <v>1</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6"/>
      <c r="B137" s="67" t="s">
        <v>188</v>
      </c>
      <c r="C137" s="69" t="s">
        <v>153</v>
      </c>
      <c r="D137" s="69" t="s">
        <v>154</v>
      </c>
      <c r="E137" s="68"/>
      <c r="F137" s="69" t="s">
        <v>155</v>
      </c>
      <c r="G137" s="69" t="s">
        <v>156</v>
      </c>
      <c r="H137" s="20"/>
      <c r="L137" s="20"/>
      <c r="M137" s="20"/>
    </row>
    <row r="138" spans="1:14" s="46" customFormat="1" x14ac:dyDescent="0.25">
      <c r="A138" s="22" t="s">
        <v>189</v>
      </c>
      <c r="B138" s="32" t="s">
        <v>158</v>
      </c>
      <c r="C138" s="117">
        <v>820</v>
      </c>
      <c r="D138" s="117">
        <f>C138</f>
        <v>820</v>
      </c>
      <c r="E138" s="37"/>
      <c r="F138" s="37">
        <f>IF($C$156=0,"",IF(C138="[for completion]","",C138/$C$156))</f>
        <v>0.78394004240949244</v>
      </c>
      <c r="G138" s="37">
        <f>IF($D$156=0,"",IF(D138="[for completion]","",D138/$D$156))</f>
        <v>0.78394004240949244</v>
      </c>
      <c r="H138" s="20"/>
      <c r="I138" s="22"/>
      <c r="J138" s="22"/>
      <c r="K138" s="22"/>
      <c r="L138" s="20"/>
      <c r="M138" s="20"/>
      <c r="N138" s="20"/>
    </row>
    <row r="139" spans="1:14" s="46" customFormat="1" x14ac:dyDescent="0.25">
      <c r="A139" s="22" t="s">
        <v>190</v>
      </c>
      <c r="B139" s="32" t="s">
        <v>837</v>
      </c>
      <c r="C139" s="117">
        <v>0</v>
      </c>
      <c r="D139" s="117">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117">
        <v>0</v>
      </c>
      <c r="D140" s="117">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838</v>
      </c>
      <c r="C141" s="117">
        <v>0</v>
      </c>
      <c r="D141" s="117">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839</v>
      </c>
      <c r="C142" s="117">
        <v>225.99836166</v>
      </c>
      <c r="D142" s="117">
        <f t="shared" si="15"/>
        <v>225.99836166</v>
      </c>
      <c r="E142" s="37"/>
      <c r="F142" s="37">
        <f t="shared" si="16"/>
        <v>0.21605995759050758</v>
      </c>
      <c r="G142" s="37">
        <f t="shared" si="17"/>
        <v>0.21605995759050758</v>
      </c>
      <c r="H142" s="20"/>
      <c r="I142" s="22"/>
      <c r="J142" s="22"/>
      <c r="K142" s="22"/>
      <c r="L142" s="20"/>
      <c r="M142" s="20"/>
      <c r="N142" s="20"/>
    </row>
    <row r="143" spans="1:14" s="46" customFormat="1" x14ac:dyDescent="0.25">
      <c r="A143" s="22" t="s">
        <v>194</v>
      </c>
      <c r="B143" s="32" t="s">
        <v>169</v>
      </c>
      <c r="C143" s="117">
        <v>0</v>
      </c>
      <c r="D143" s="117">
        <f t="shared" si="15"/>
        <v>0</v>
      </c>
      <c r="E143" s="32"/>
      <c r="F143" s="37">
        <f t="shared" si="16"/>
        <v>0</v>
      </c>
      <c r="G143" s="37">
        <f t="shared" si="17"/>
        <v>0</v>
      </c>
      <c r="H143" s="20"/>
      <c r="I143" s="22"/>
      <c r="J143" s="22"/>
      <c r="K143" s="22"/>
      <c r="L143" s="20"/>
      <c r="M143" s="20"/>
      <c r="N143" s="20"/>
    </row>
    <row r="144" spans="1:14" x14ac:dyDescent="0.25">
      <c r="A144" s="22" t="s">
        <v>195</v>
      </c>
      <c r="B144" s="32" t="s">
        <v>171</v>
      </c>
      <c r="C144" s="117">
        <v>0</v>
      </c>
      <c r="D144" s="117">
        <f t="shared" si="15"/>
        <v>0</v>
      </c>
      <c r="E144" s="32"/>
      <c r="F144" s="37">
        <f t="shared" si="16"/>
        <v>0</v>
      </c>
      <c r="G144" s="37">
        <f t="shared" si="17"/>
        <v>0</v>
      </c>
      <c r="H144" s="20"/>
      <c r="L144" s="20"/>
      <c r="M144" s="20"/>
    </row>
    <row r="145" spans="1:13" x14ac:dyDescent="0.25">
      <c r="A145" s="22" t="s">
        <v>196</v>
      </c>
      <c r="B145" s="32" t="s">
        <v>840</v>
      </c>
      <c r="C145" s="117">
        <v>0</v>
      </c>
      <c r="D145" s="117">
        <f t="shared" si="15"/>
        <v>0</v>
      </c>
      <c r="E145" s="32"/>
      <c r="F145" s="37">
        <f t="shared" si="16"/>
        <v>0</v>
      </c>
      <c r="G145" s="37">
        <f t="shared" si="17"/>
        <v>0</v>
      </c>
      <c r="H145" s="20"/>
      <c r="L145" s="20"/>
      <c r="M145" s="20"/>
    </row>
    <row r="146" spans="1:13" x14ac:dyDescent="0.25">
      <c r="A146" s="22" t="s">
        <v>197</v>
      </c>
      <c r="B146" s="32" t="s">
        <v>173</v>
      </c>
      <c r="C146" s="117">
        <v>0</v>
      </c>
      <c r="D146" s="117">
        <f t="shared" si="15"/>
        <v>0</v>
      </c>
      <c r="E146" s="32"/>
      <c r="F146" s="37">
        <f t="shared" si="16"/>
        <v>0</v>
      </c>
      <c r="G146" s="37">
        <f t="shared" si="17"/>
        <v>0</v>
      </c>
      <c r="H146" s="20"/>
      <c r="L146" s="20"/>
      <c r="M146" s="20"/>
    </row>
    <row r="147" spans="1:13" x14ac:dyDescent="0.25">
      <c r="A147" s="22" t="s">
        <v>198</v>
      </c>
      <c r="B147" s="32" t="s">
        <v>841</v>
      </c>
      <c r="C147" s="117">
        <v>0</v>
      </c>
      <c r="D147" s="117">
        <f t="shared" si="15"/>
        <v>0</v>
      </c>
      <c r="E147" s="32"/>
      <c r="F147" s="37">
        <f t="shared" si="16"/>
        <v>0</v>
      </c>
      <c r="G147" s="37">
        <f t="shared" si="17"/>
        <v>0</v>
      </c>
      <c r="H147" s="20"/>
      <c r="L147" s="20"/>
      <c r="M147" s="20"/>
    </row>
    <row r="148" spans="1:13" x14ac:dyDescent="0.25">
      <c r="A148" s="22" t="s">
        <v>199</v>
      </c>
      <c r="B148" s="32" t="s">
        <v>842</v>
      </c>
      <c r="C148" s="117">
        <v>0</v>
      </c>
      <c r="D148" s="117">
        <f t="shared" si="15"/>
        <v>0</v>
      </c>
      <c r="E148" s="32"/>
      <c r="F148" s="37">
        <f t="shared" si="16"/>
        <v>0</v>
      </c>
      <c r="G148" s="37">
        <f t="shared" si="17"/>
        <v>0</v>
      </c>
      <c r="H148" s="20"/>
      <c r="L148" s="20"/>
      <c r="M148" s="20"/>
    </row>
    <row r="149" spans="1:13" x14ac:dyDescent="0.25">
      <c r="A149" s="22" t="s">
        <v>200</v>
      </c>
      <c r="B149" s="32" t="s">
        <v>175</v>
      </c>
      <c r="C149" s="117">
        <v>0</v>
      </c>
      <c r="D149" s="117">
        <f t="shared" si="15"/>
        <v>0</v>
      </c>
      <c r="E149" s="118"/>
      <c r="F149" s="116">
        <f t="shared" si="16"/>
        <v>0</v>
      </c>
      <c r="G149" s="116">
        <f t="shared" si="17"/>
        <v>0</v>
      </c>
      <c r="H149" s="20"/>
      <c r="L149" s="20"/>
      <c r="M149" s="20"/>
    </row>
    <row r="150" spans="1:13" x14ac:dyDescent="0.25">
      <c r="A150" s="22" t="s">
        <v>201</v>
      </c>
      <c r="B150" s="32" t="s">
        <v>162</v>
      </c>
      <c r="C150" s="117">
        <v>0</v>
      </c>
      <c r="D150" s="117">
        <f t="shared" si="15"/>
        <v>0</v>
      </c>
      <c r="E150" s="118"/>
      <c r="F150" s="116">
        <f t="shared" si="16"/>
        <v>0</v>
      </c>
      <c r="G150" s="116">
        <f t="shared" si="17"/>
        <v>0</v>
      </c>
      <c r="H150" s="20"/>
      <c r="L150" s="20"/>
      <c r="M150" s="20"/>
    </row>
    <row r="151" spans="1:13" x14ac:dyDescent="0.25">
      <c r="A151" s="22" t="s">
        <v>202</v>
      </c>
      <c r="B151" s="32" t="s">
        <v>843</v>
      </c>
      <c r="C151" s="117">
        <v>0</v>
      </c>
      <c r="D151" s="117">
        <f t="shared" si="15"/>
        <v>0</v>
      </c>
      <c r="E151" s="118"/>
      <c r="F151" s="116">
        <f t="shared" si="16"/>
        <v>0</v>
      </c>
      <c r="G151" s="116">
        <f t="shared" si="17"/>
        <v>0</v>
      </c>
      <c r="H151" s="20"/>
      <c r="L151" s="20"/>
      <c r="M151" s="20"/>
    </row>
    <row r="152" spans="1:13" x14ac:dyDescent="0.25">
      <c r="A152" s="22" t="s">
        <v>203</v>
      </c>
      <c r="B152" s="32" t="s">
        <v>177</v>
      </c>
      <c r="C152" s="117">
        <v>0</v>
      </c>
      <c r="D152" s="117">
        <f t="shared" si="15"/>
        <v>0</v>
      </c>
      <c r="E152" s="118"/>
      <c r="F152" s="116">
        <f t="shared" si="16"/>
        <v>0</v>
      </c>
      <c r="G152" s="116">
        <f t="shared" si="17"/>
        <v>0</v>
      </c>
      <c r="H152" s="20"/>
      <c r="L152" s="20"/>
      <c r="M152" s="20"/>
    </row>
    <row r="153" spans="1:13" x14ac:dyDescent="0.25">
      <c r="A153" s="22" t="s">
        <v>204</v>
      </c>
      <c r="B153" s="32" t="s">
        <v>179</v>
      </c>
      <c r="C153" s="117">
        <v>0</v>
      </c>
      <c r="D153" s="117">
        <f t="shared" si="15"/>
        <v>0</v>
      </c>
      <c r="E153" s="118"/>
      <c r="F153" s="116">
        <f t="shared" si="16"/>
        <v>0</v>
      </c>
      <c r="G153" s="116">
        <f t="shared" si="17"/>
        <v>0</v>
      </c>
      <c r="H153" s="20"/>
      <c r="L153" s="20"/>
      <c r="M153" s="20"/>
    </row>
    <row r="154" spans="1:13" x14ac:dyDescent="0.25">
      <c r="A154" s="22" t="s">
        <v>845</v>
      </c>
      <c r="B154" s="32" t="s">
        <v>844</v>
      </c>
      <c r="C154" s="117">
        <v>0</v>
      </c>
      <c r="D154" s="117">
        <f t="shared" si="15"/>
        <v>0</v>
      </c>
      <c r="E154" s="118"/>
      <c r="F154" s="116">
        <f t="shared" si="16"/>
        <v>0</v>
      </c>
      <c r="G154" s="116">
        <f t="shared" si="17"/>
        <v>0</v>
      </c>
      <c r="H154" s="20"/>
      <c r="L154" s="20"/>
      <c r="M154" s="20"/>
    </row>
    <row r="155" spans="1:13" x14ac:dyDescent="0.25">
      <c r="A155" s="22" t="s">
        <v>846</v>
      </c>
      <c r="B155" s="32" t="s">
        <v>83</v>
      </c>
      <c r="C155" s="117">
        <v>0</v>
      </c>
      <c r="D155" s="117">
        <f t="shared" si="15"/>
        <v>0</v>
      </c>
      <c r="E155" s="118"/>
      <c r="F155" s="116">
        <f t="shared" si="16"/>
        <v>0</v>
      </c>
      <c r="G155" s="116">
        <f t="shared" si="17"/>
        <v>0</v>
      </c>
      <c r="H155" s="20"/>
      <c r="L155" s="20"/>
      <c r="M155" s="20"/>
    </row>
    <row r="156" spans="1:13" x14ac:dyDescent="0.25">
      <c r="A156" s="22" t="s">
        <v>847</v>
      </c>
      <c r="B156" s="44" t="s">
        <v>85</v>
      </c>
      <c r="C156" s="117">
        <f>SUM(C138:C155)</f>
        <v>1045.99836166</v>
      </c>
      <c r="D156" s="117">
        <f>SUM(D138:D155)</f>
        <v>1045.99836166</v>
      </c>
      <c r="E156" s="118"/>
      <c r="F156" s="47">
        <f>SUM(F138:F155)</f>
        <v>1</v>
      </c>
      <c r="G156" s="47">
        <f>SUM(G138:G155)</f>
        <v>1</v>
      </c>
      <c r="H156" s="20"/>
      <c r="L156" s="20"/>
      <c r="M156" s="20"/>
    </row>
    <row r="157" spans="1:13" outlineLevel="1" x14ac:dyDescent="0.25">
      <c r="A157" s="22" t="s">
        <v>205</v>
      </c>
      <c r="B157" s="40" t="s">
        <v>87</v>
      </c>
      <c r="C157" s="119"/>
      <c r="D157" s="119"/>
      <c r="E157" s="118"/>
      <c r="F157" s="116">
        <f t="shared" ref="F157:F162" si="18">IF($C$156=0,"",IF(C157="[for completion]","",C157/$C$156))</f>
        <v>0</v>
      </c>
      <c r="G157" s="116">
        <f t="shared" ref="G157:G162" si="19">IF($D$156=0,"",IF(D157="[for completion]","",D157/$D$156))</f>
        <v>0</v>
      </c>
      <c r="H157" s="20"/>
      <c r="L157" s="20"/>
      <c r="M157" s="20"/>
    </row>
    <row r="158" spans="1:13" outlineLevel="1" x14ac:dyDescent="0.25">
      <c r="A158" s="22" t="s">
        <v>206</v>
      </c>
      <c r="B158" s="40" t="s">
        <v>87</v>
      </c>
      <c r="C158" s="119"/>
      <c r="D158" s="119"/>
      <c r="E158" s="118"/>
      <c r="F158" s="116">
        <f t="shared" si="18"/>
        <v>0</v>
      </c>
      <c r="G158" s="116">
        <f t="shared" si="19"/>
        <v>0</v>
      </c>
      <c r="H158" s="20"/>
      <c r="L158" s="20"/>
      <c r="M158" s="20"/>
    </row>
    <row r="159" spans="1:13" outlineLevel="1" x14ac:dyDescent="0.25">
      <c r="A159" s="22" t="s">
        <v>207</v>
      </c>
      <c r="B159" s="40" t="s">
        <v>87</v>
      </c>
      <c r="C159" s="119"/>
      <c r="D159" s="119"/>
      <c r="E159" s="118"/>
      <c r="F159" s="116">
        <f t="shared" si="18"/>
        <v>0</v>
      </c>
      <c r="G159" s="116">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6"/>
      <c r="B163" s="67" t="s">
        <v>211</v>
      </c>
      <c r="C163" s="79" t="s">
        <v>153</v>
      </c>
      <c r="D163" s="79" t="s">
        <v>154</v>
      </c>
      <c r="E163" s="68"/>
      <c r="F163" s="79" t="s">
        <v>155</v>
      </c>
      <c r="G163" s="79" t="s">
        <v>156</v>
      </c>
      <c r="H163" s="20"/>
      <c r="L163" s="20"/>
      <c r="M163" s="20"/>
    </row>
    <row r="164" spans="1:13" x14ac:dyDescent="0.25">
      <c r="A164" s="22" t="s">
        <v>213</v>
      </c>
      <c r="B164" s="20" t="s">
        <v>214</v>
      </c>
      <c r="C164" s="114">
        <v>945.99836166</v>
      </c>
      <c r="D164" s="114">
        <v>934.00778209999999</v>
      </c>
      <c r="E164" s="48"/>
      <c r="F164" s="48">
        <f>IF($C$167=0,"",IF(C164="[for completion]","",C164/$C$167))</f>
        <v>0.90439755580372039</v>
      </c>
      <c r="G164" s="48">
        <f>IF($D$167=0,"",IF(D164="[for completion]","",D164/$D$167))</f>
        <v>0.89293426867106096</v>
      </c>
      <c r="H164" s="20"/>
      <c r="L164" s="20"/>
      <c r="M164" s="20"/>
    </row>
    <row r="165" spans="1:13" x14ac:dyDescent="0.25">
      <c r="A165" s="22" t="s">
        <v>215</v>
      </c>
      <c r="B165" s="20" t="s">
        <v>216</v>
      </c>
      <c r="C165" s="114">
        <v>100</v>
      </c>
      <c r="D165" s="114">
        <v>111.99057956</v>
      </c>
      <c r="E165" s="48"/>
      <c r="F165" s="48">
        <f>IF($C$167=0,"",IF(C165="[for completion]","",C165/$C$167))</f>
        <v>9.5602444196279571E-2</v>
      </c>
      <c r="G165" s="48">
        <f>IF($D$167=0,"",IF(D165="[for completion]","",D165/$D$167))</f>
        <v>0.10706573132893907</v>
      </c>
      <c r="H165" s="20"/>
      <c r="L165" s="20"/>
      <c r="M165" s="20"/>
    </row>
    <row r="166" spans="1:13" x14ac:dyDescent="0.25">
      <c r="A166" s="22" t="s">
        <v>217</v>
      </c>
      <c r="B166" s="20" t="s">
        <v>83</v>
      </c>
      <c r="C166" s="114">
        <v>0</v>
      </c>
      <c r="D166" s="114">
        <v>0</v>
      </c>
      <c r="E166" s="48"/>
      <c r="F166" s="48">
        <f>IF($C$167=0,"",IF(C166="[for completion]","",C166/$C$167))</f>
        <v>0</v>
      </c>
      <c r="G166" s="48">
        <f>IF($D$167=0,"",IF(D166="[for completion]","",D166/$D$167))</f>
        <v>0</v>
      </c>
      <c r="H166" s="20"/>
      <c r="L166" s="20"/>
      <c r="M166" s="20"/>
    </row>
    <row r="167" spans="1:13" x14ac:dyDescent="0.25">
      <c r="A167" s="22" t="s">
        <v>218</v>
      </c>
      <c r="B167" s="49" t="s">
        <v>85</v>
      </c>
      <c r="C167" s="114">
        <f>SUM(C164:C166)</f>
        <v>1045.99836166</v>
      </c>
      <c r="D167" s="114">
        <f>SUM(D164:D166)</f>
        <v>1045.99836166</v>
      </c>
      <c r="E167" s="48"/>
      <c r="F167" s="48">
        <f>SUM(F164:F166)</f>
        <v>1</v>
      </c>
      <c r="G167" s="48">
        <f>SUM(G164:G166)</f>
        <v>1</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6"/>
      <c r="B173" s="67" t="s">
        <v>224</v>
      </c>
      <c r="C173" s="66" t="s">
        <v>52</v>
      </c>
      <c r="D173" s="66"/>
      <c r="E173" s="68"/>
      <c r="F173" s="69" t="s">
        <v>225</v>
      </c>
      <c r="G173" s="69"/>
      <c r="H173" s="20"/>
      <c r="L173" s="20"/>
      <c r="M173" s="20"/>
    </row>
    <row r="174" spans="1:13" ht="15" customHeight="1" x14ac:dyDescent="0.25">
      <c r="A174" s="22" t="s">
        <v>226</v>
      </c>
      <c r="B174" s="32" t="s">
        <v>227</v>
      </c>
      <c r="C174" s="113">
        <v>0</v>
      </c>
      <c r="D174" s="29"/>
      <c r="E174" s="27"/>
      <c r="F174" s="37" t="str">
        <f>IF($C$179=0,"",IF(C174="[for completion]","",C174/$C$179))</f>
        <v/>
      </c>
      <c r="G174" s="37"/>
      <c r="H174" s="20"/>
      <c r="L174" s="20"/>
      <c r="M174" s="20"/>
    </row>
    <row r="175" spans="1:13" x14ac:dyDescent="0.25">
      <c r="A175" s="22" t="s">
        <v>8</v>
      </c>
      <c r="B175" s="32" t="s">
        <v>789</v>
      </c>
      <c r="C175" s="113">
        <v>0</v>
      </c>
      <c r="D175" s="119"/>
      <c r="E175" s="39"/>
      <c r="F175" s="116" t="str">
        <f>IF($C$179=0,"",IF(C175="[for completion]","",C175/$C$179))</f>
        <v/>
      </c>
      <c r="G175" s="116"/>
      <c r="H175" s="20"/>
      <c r="L175" s="20"/>
      <c r="M175" s="20"/>
    </row>
    <row r="176" spans="1:13" x14ac:dyDescent="0.25">
      <c r="A176" s="22" t="s">
        <v>228</v>
      </c>
      <c r="B176" s="32" t="s">
        <v>229</v>
      </c>
      <c r="C176" s="113">
        <v>0</v>
      </c>
      <c r="D176" s="119"/>
      <c r="E176" s="39"/>
      <c r="F176" s="116" t="str">
        <f>IF($C$179=0,"",IF(C176="[for completion]","",C176/$C$179))</f>
        <v/>
      </c>
      <c r="G176" s="116"/>
      <c r="H176" s="20"/>
      <c r="L176" s="20"/>
      <c r="M176" s="20"/>
    </row>
    <row r="177" spans="1:13" x14ac:dyDescent="0.25">
      <c r="A177" s="22" t="s">
        <v>230</v>
      </c>
      <c r="B177" s="32" t="s">
        <v>231</v>
      </c>
      <c r="C177" s="113">
        <v>0</v>
      </c>
      <c r="D177" s="119"/>
      <c r="E177" s="39"/>
      <c r="F177" s="116" t="str">
        <f t="shared" ref="F177:F187" si="20">IF($C$179=0,"",IF(C177="[for completion]","",C177/$C$179))</f>
        <v/>
      </c>
      <c r="G177" s="116"/>
      <c r="H177" s="20"/>
      <c r="L177" s="20"/>
      <c r="M177" s="20"/>
    </row>
    <row r="178" spans="1:13" x14ac:dyDescent="0.25">
      <c r="A178" s="22" t="s">
        <v>232</v>
      </c>
      <c r="B178" s="32" t="s">
        <v>83</v>
      </c>
      <c r="C178" s="113">
        <v>0</v>
      </c>
      <c r="D178" s="119"/>
      <c r="E178" s="39"/>
      <c r="F178" s="116" t="str">
        <f t="shared" si="20"/>
        <v/>
      </c>
      <c r="G178" s="116"/>
      <c r="H178" s="20"/>
      <c r="L178" s="20"/>
      <c r="M178" s="20"/>
    </row>
    <row r="179" spans="1:13" x14ac:dyDescent="0.25">
      <c r="A179" s="22" t="s">
        <v>9</v>
      </c>
      <c r="B179" s="44" t="s">
        <v>85</v>
      </c>
      <c r="C179" s="113">
        <f>SUM(C174:C178)</f>
        <v>0</v>
      </c>
      <c r="D179" s="119"/>
      <c r="E179" s="39"/>
      <c r="F179" s="39">
        <f>SUM(F174:F178)</f>
        <v>0</v>
      </c>
      <c r="G179" s="116"/>
      <c r="H179" s="20"/>
      <c r="L179" s="20"/>
      <c r="M179" s="20"/>
    </row>
    <row r="180" spans="1:13" outlineLevel="1" x14ac:dyDescent="0.25">
      <c r="A180" s="22" t="s">
        <v>233</v>
      </c>
      <c r="B180" s="50" t="s">
        <v>234</v>
      </c>
      <c r="E180" s="39"/>
      <c r="F180" s="37" t="str">
        <f t="shared" si="20"/>
        <v/>
      </c>
      <c r="G180" s="37"/>
      <c r="H180" s="20"/>
      <c r="L180" s="20"/>
      <c r="M180" s="20"/>
    </row>
    <row r="181" spans="1:13" s="50" customFormat="1" outlineLevel="1" x14ac:dyDescent="0.25">
      <c r="A181" s="22" t="s">
        <v>235</v>
      </c>
      <c r="B181" s="50" t="s">
        <v>236</v>
      </c>
      <c r="F181" s="37" t="str">
        <f t="shared" si="20"/>
        <v/>
      </c>
    </row>
    <row r="182" spans="1:13" outlineLevel="1" x14ac:dyDescent="0.25">
      <c r="A182" s="22" t="s">
        <v>237</v>
      </c>
      <c r="B182" s="50" t="s">
        <v>238</v>
      </c>
      <c r="E182" s="39"/>
      <c r="F182" s="37" t="str">
        <f t="shared" si="20"/>
        <v/>
      </c>
      <c r="G182" s="37"/>
      <c r="H182" s="20"/>
      <c r="L182" s="20"/>
      <c r="M182" s="20"/>
    </row>
    <row r="183" spans="1:13" outlineLevel="1" x14ac:dyDescent="0.25">
      <c r="A183" s="22" t="s">
        <v>239</v>
      </c>
      <c r="B183" s="50" t="s">
        <v>240</v>
      </c>
      <c r="E183" s="39"/>
      <c r="F183" s="37" t="str">
        <f t="shared" si="20"/>
        <v/>
      </c>
      <c r="G183" s="37"/>
      <c r="H183" s="20"/>
      <c r="L183" s="20"/>
      <c r="M183" s="20"/>
    </row>
    <row r="184" spans="1:13" s="50" customFormat="1" outlineLevel="1" x14ac:dyDescent="0.25">
      <c r="A184" s="22" t="s">
        <v>241</v>
      </c>
      <c r="B184" s="50" t="s">
        <v>242</v>
      </c>
      <c r="F184" s="37" t="str">
        <f t="shared" si="20"/>
        <v/>
      </c>
    </row>
    <row r="185" spans="1:13" outlineLevel="1" x14ac:dyDescent="0.25">
      <c r="A185" s="22" t="s">
        <v>243</v>
      </c>
      <c r="B185" s="50" t="s">
        <v>244</v>
      </c>
      <c r="E185" s="39"/>
      <c r="F185" s="37" t="str">
        <f t="shared" si="20"/>
        <v/>
      </c>
      <c r="G185" s="37"/>
      <c r="H185" s="20"/>
      <c r="L185" s="20"/>
      <c r="M185" s="20"/>
    </row>
    <row r="186" spans="1:13" outlineLevel="1" x14ac:dyDescent="0.25">
      <c r="A186" s="22" t="s">
        <v>245</v>
      </c>
      <c r="B186" s="50" t="s">
        <v>246</v>
      </c>
      <c r="E186" s="39"/>
      <c r="F186" s="37" t="str">
        <f t="shared" si="20"/>
        <v/>
      </c>
      <c r="G186" s="37"/>
      <c r="H186" s="20"/>
      <c r="L186" s="20"/>
      <c r="M186" s="20"/>
    </row>
    <row r="187" spans="1:13" outlineLevel="1" x14ac:dyDescent="0.25">
      <c r="A187" s="22" t="s">
        <v>247</v>
      </c>
      <c r="B187" s="50" t="s">
        <v>248</v>
      </c>
      <c r="E187" s="39"/>
      <c r="F187" s="37" t="str">
        <f t="shared" si="20"/>
        <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t="str">
        <f>IF($C$179=0,"",IF(C191="[for completion]","",C191/$C$179))</f>
        <v/>
      </c>
      <c r="G191" s="37"/>
      <c r="H191" s="20"/>
      <c r="L191" s="20"/>
      <c r="M191" s="20"/>
    </row>
    <row r="192" spans="1:13" ht="15" customHeight="1" x14ac:dyDescent="0.25">
      <c r="A192" s="66"/>
      <c r="B192" s="67" t="s">
        <v>253</v>
      </c>
      <c r="C192" s="66" t="s">
        <v>52</v>
      </c>
      <c r="D192" s="66"/>
      <c r="E192" s="68"/>
      <c r="F192" s="69" t="s">
        <v>225</v>
      </c>
      <c r="G192" s="69"/>
      <c r="H192" s="20"/>
      <c r="L192" s="20"/>
      <c r="M192" s="20"/>
    </row>
    <row r="193" spans="1:13" x14ac:dyDescent="0.25">
      <c r="A193" s="22" t="s">
        <v>254</v>
      </c>
      <c r="B193" s="32" t="s">
        <v>255</v>
      </c>
      <c r="C193" s="113">
        <v>0</v>
      </c>
      <c r="E193" s="36"/>
      <c r="F193" s="37" t="str">
        <f t="shared" ref="F193:F207" si="21">IF($C$208=0,"",IF(C193="[for completion]","",C193/$C$208))</f>
        <v/>
      </c>
      <c r="G193" s="37"/>
      <c r="H193" s="20"/>
      <c r="L193" s="20"/>
      <c r="M193" s="20"/>
    </row>
    <row r="194" spans="1:13" x14ac:dyDescent="0.25">
      <c r="A194" s="22" t="s">
        <v>256</v>
      </c>
      <c r="B194" s="32" t="s">
        <v>257</v>
      </c>
      <c r="C194" s="113">
        <v>0</v>
      </c>
      <c r="E194" s="39"/>
      <c r="F194" s="37" t="str">
        <f t="shared" si="21"/>
        <v/>
      </c>
      <c r="G194" s="39"/>
      <c r="H194" s="20"/>
      <c r="L194" s="20"/>
      <c r="M194" s="20"/>
    </row>
    <row r="195" spans="1:13" x14ac:dyDescent="0.25">
      <c r="A195" s="22" t="s">
        <v>258</v>
      </c>
      <c r="B195" s="32" t="s">
        <v>259</v>
      </c>
      <c r="C195" s="113">
        <v>0</v>
      </c>
      <c r="E195" s="39"/>
      <c r="F195" s="37" t="str">
        <f t="shared" si="21"/>
        <v/>
      </c>
      <c r="G195" s="39"/>
      <c r="H195" s="20"/>
      <c r="L195" s="20"/>
      <c r="M195" s="20"/>
    </row>
    <row r="196" spans="1:13" x14ac:dyDescent="0.25">
      <c r="A196" s="22" t="s">
        <v>260</v>
      </c>
      <c r="B196" s="32" t="s">
        <v>261</v>
      </c>
      <c r="C196" s="113">
        <v>0</v>
      </c>
      <c r="E196" s="39"/>
      <c r="F196" s="37" t="str">
        <f t="shared" si="21"/>
        <v/>
      </c>
      <c r="G196" s="39"/>
      <c r="H196" s="20"/>
      <c r="L196" s="20"/>
      <c r="M196" s="20"/>
    </row>
    <row r="197" spans="1:13" x14ac:dyDescent="0.25">
      <c r="A197" s="22" t="s">
        <v>262</v>
      </c>
      <c r="B197" s="32" t="s">
        <v>263</v>
      </c>
      <c r="C197" s="113">
        <v>0</v>
      </c>
      <c r="E197" s="39"/>
      <c r="F197" s="37" t="str">
        <f t="shared" si="21"/>
        <v/>
      </c>
      <c r="G197" s="39"/>
      <c r="H197" s="20"/>
      <c r="L197" s="20"/>
      <c r="M197" s="20"/>
    </row>
    <row r="198" spans="1:13" x14ac:dyDescent="0.25">
      <c r="A198" s="22" t="s">
        <v>264</v>
      </c>
      <c r="B198" s="32" t="s">
        <v>265</v>
      </c>
      <c r="C198" s="113">
        <v>0</v>
      </c>
      <c r="E198" s="39"/>
      <c r="F198" s="37" t="str">
        <f t="shared" si="21"/>
        <v/>
      </c>
      <c r="G198" s="39"/>
      <c r="H198" s="20"/>
      <c r="L198" s="20"/>
      <c r="M198" s="20"/>
    </row>
    <row r="199" spans="1:13" x14ac:dyDescent="0.25">
      <c r="A199" s="22" t="s">
        <v>266</v>
      </c>
      <c r="B199" s="32" t="s">
        <v>267</v>
      </c>
      <c r="C199" s="113">
        <v>0</v>
      </c>
      <c r="E199" s="39"/>
      <c r="F199" s="37" t="str">
        <f t="shared" si="21"/>
        <v/>
      </c>
      <c r="G199" s="39"/>
      <c r="H199" s="20"/>
      <c r="L199" s="20"/>
      <c r="M199" s="20"/>
    </row>
    <row r="200" spans="1:13" x14ac:dyDescent="0.25">
      <c r="A200" s="22" t="s">
        <v>268</v>
      </c>
      <c r="B200" s="32" t="s">
        <v>11</v>
      </c>
      <c r="C200" s="113">
        <v>0</v>
      </c>
      <c r="E200" s="39"/>
      <c r="F200" s="37" t="str">
        <f t="shared" si="21"/>
        <v/>
      </c>
      <c r="G200" s="39"/>
      <c r="H200" s="20"/>
      <c r="L200" s="20"/>
      <c r="M200" s="20"/>
    </row>
    <row r="201" spans="1:13" x14ac:dyDescent="0.25">
      <c r="A201" s="22" t="s">
        <v>269</v>
      </c>
      <c r="B201" s="32" t="s">
        <v>270</v>
      </c>
      <c r="C201" s="113">
        <v>0</v>
      </c>
      <c r="E201" s="39"/>
      <c r="F201" s="37" t="str">
        <f t="shared" si="21"/>
        <v/>
      </c>
      <c r="G201" s="39"/>
      <c r="H201" s="20"/>
      <c r="L201" s="20"/>
      <c r="M201" s="20"/>
    </row>
    <row r="202" spans="1:13" x14ac:dyDescent="0.25">
      <c r="A202" s="22" t="s">
        <v>271</v>
      </c>
      <c r="B202" s="32" t="s">
        <v>272</v>
      </c>
      <c r="C202" s="113">
        <v>0</v>
      </c>
      <c r="E202" s="39"/>
      <c r="F202" s="37" t="str">
        <f t="shared" si="21"/>
        <v/>
      </c>
      <c r="G202" s="39"/>
      <c r="H202" s="20"/>
      <c r="L202" s="20"/>
      <c r="M202" s="20"/>
    </row>
    <row r="203" spans="1:13" x14ac:dyDescent="0.25">
      <c r="A203" s="22" t="s">
        <v>273</v>
      </c>
      <c r="B203" s="32" t="s">
        <v>274</v>
      </c>
      <c r="C203" s="113">
        <v>0</v>
      </c>
      <c r="E203" s="39"/>
      <c r="F203" s="37" t="str">
        <f t="shared" si="21"/>
        <v/>
      </c>
      <c r="G203" s="39"/>
      <c r="H203" s="20"/>
      <c r="L203" s="20"/>
      <c r="M203" s="20"/>
    </row>
    <row r="204" spans="1:13" x14ac:dyDescent="0.25">
      <c r="A204" s="22" t="s">
        <v>275</v>
      </c>
      <c r="B204" s="32" t="s">
        <v>276</v>
      </c>
      <c r="C204" s="113">
        <v>0</v>
      </c>
      <c r="E204" s="39"/>
      <c r="F204" s="37" t="str">
        <f t="shared" si="21"/>
        <v/>
      </c>
      <c r="G204" s="39"/>
      <c r="H204" s="20"/>
      <c r="L204" s="20"/>
      <c r="M204" s="20"/>
    </row>
    <row r="205" spans="1:13" x14ac:dyDescent="0.25">
      <c r="A205" s="22" t="s">
        <v>277</v>
      </c>
      <c r="B205" s="32" t="s">
        <v>278</v>
      </c>
      <c r="C205" s="113">
        <v>0</v>
      </c>
      <c r="E205" s="39"/>
      <c r="F205" s="37" t="str">
        <f t="shared" si="21"/>
        <v/>
      </c>
      <c r="G205" s="39"/>
      <c r="H205" s="20"/>
      <c r="L205" s="20"/>
      <c r="M205" s="20"/>
    </row>
    <row r="206" spans="1:13" x14ac:dyDescent="0.25">
      <c r="A206" s="22" t="s">
        <v>279</v>
      </c>
      <c r="B206" s="32" t="s">
        <v>83</v>
      </c>
      <c r="C206" s="113">
        <v>0</v>
      </c>
      <c r="E206" s="39"/>
      <c r="F206" s="37" t="str">
        <f t="shared" si="21"/>
        <v/>
      </c>
      <c r="G206" s="39"/>
      <c r="H206" s="20"/>
      <c r="L206" s="20"/>
      <c r="M206" s="20"/>
    </row>
    <row r="207" spans="1:13" x14ac:dyDescent="0.25">
      <c r="A207" s="22" t="s">
        <v>280</v>
      </c>
      <c r="B207" s="38" t="s">
        <v>281</v>
      </c>
      <c r="C207" s="113">
        <f>+C193+C194+C195</f>
        <v>0</v>
      </c>
      <c r="E207" s="39"/>
      <c r="F207" s="37" t="str">
        <f t="shared" si="21"/>
        <v/>
      </c>
      <c r="G207" s="39"/>
      <c r="H207" s="20"/>
      <c r="L207" s="20"/>
      <c r="M207" s="20"/>
    </row>
    <row r="208" spans="1:13" x14ac:dyDescent="0.25">
      <c r="A208" s="22" t="s">
        <v>282</v>
      </c>
      <c r="B208" s="44" t="s">
        <v>85</v>
      </c>
      <c r="C208" s="113">
        <f>SUM(C193:C206)</f>
        <v>0</v>
      </c>
      <c r="D208" s="32"/>
      <c r="E208" s="39"/>
      <c r="F208" s="39">
        <f>SUM(F193:F206)</f>
        <v>0</v>
      </c>
      <c r="G208" s="39"/>
      <c r="H208" s="20"/>
      <c r="L208" s="20"/>
      <c r="M208" s="20"/>
    </row>
    <row r="209" spans="1:13" outlineLevel="1" x14ac:dyDescent="0.25">
      <c r="A209" s="22" t="s">
        <v>283</v>
      </c>
      <c r="B209" s="40" t="s">
        <v>87</v>
      </c>
      <c r="E209" s="39"/>
      <c r="F209" s="37" t="str">
        <f>IF($C$208=0,"",IF(C209="[for completion]","",C209/$C$208))</f>
        <v/>
      </c>
      <c r="G209" s="39"/>
      <c r="H209" s="20"/>
      <c r="L209" s="20"/>
      <c r="M209" s="20"/>
    </row>
    <row r="210" spans="1:13" outlineLevel="1" x14ac:dyDescent="0.25">
      <c r="A210" s="22" t="s">
        <v>284</v>
      </c>
      <c r="B210" s="40" t="s">
        <v>87</v>
      </c>
      <c r="E210" s="39"/>
      <c r="F210" s="37" t="str">
        <f t="shared" ref="F210:F215" si="22">IF($C$208=0,"",IF(C210="[for completion]","",C210/$C$208))</f>
        <v/>
      </c>
      <c r="G210" s="39"/>
      <c r="H210" s="20"/>
      <c r="L210" s="20"/>
      <c r="M210" s="20"/>
    </row>
    <row r="211" spans="1:13" outlineLevel="1" x14ac:dyDescent="0.25">
      <c r="A211" s="22" t="s">
        <v>285</v>
      </c>
      <c r="B211" s="40" t="s">
        <v>87</v>
      </c>
      <c r="E211" s="39"/>
      <c r="F211" s="37" t="str">
        <f t="shared" si="22"/>
        <v/>
      </c>
      <c r="G211" s="39"/>
      <c r="H211" s="20"/>
      <c r="L211" s="20"/>
      <c r="M211" s="20"/>
    </row>
    <row r="212" spans="1:13" outlineLevel="1" x14ac:dyDescent="0.25">
      <c r="A212" s="22" t="s">
        <v>286</v>
      </c>
      <c r="B212" s="40" t="s">
        <v>87</v>
      </c>
      <c r="E212" s="39"/>
      <c r="F212" s="37" t="str">
        <f t="shared" si="22"/>
        <v/>
      </c>
      <c r="G212" s="39"/>
      <c r="H212" s="20"/>
      <c r="L212" s="20"/>
      <c r="M212" s="20"/>
    </row>
    <row r="213" spans="1:13" outlineLevel="1" x14ac:dyDescent="0.25">
      <c r="A213" s="22" t="s">
        <v>287</v>
      </c>
      <c r="B213" s="40" t="s">
        <v>87</v>
      </c>
      <c r="E213" s="39"/>
      <c r="F213" s="37" t="str">
        <f t="shared" si="22"/>
        <v/>
      </c>
      <c r="G213" s="39"/>
      <c r="H213" s="20"/>
      <c r="L213" s="20"/>
      <c r="M213" s="20"/>
    </row>
    <row r="214" spans="1:13" outlineLevel="1" x14ac:dyDescent="0.25">
      <c r="A214" s="22" t="s">
        <v>288</v>
      </c>
      <c r="B214" s="40" t="s">
        <v>87</v>
      </c>
      <c r="E214" s="39"/>
      <c r="F214" s="37" t="str">
        <f t="shared" si="22"/>
        <v/>
      </c>
      <c r="G214" s="39"/>
      <c r="H214" s="20"/>
      <c r="L214" s="20"/>
      <c r="M214" s="20"/>
    </row>
    <row r="215" spans="1:13" outlineLevel="1" x14ac:dyDescent="0.25">
      <c r="A215" s="22" t="s">
        <v>289</v>
      </c>
      <c r="B215" s="40" t="s">
        <v>87</v>
      </c>
      <c r="E215" s="39"/>
      <c r="F215" s="37" t="str">
        <f t="shared" si="22"/>
        <v/>
      </c>
      <c r="G215" s="39"/>
      <c r="H215" s="20"/>
      <c r="L215" s="20"/>
      <c r="M215" s="20"/>
    </row>
    <row r="216" spans="1:13" ht="15" customHeight="1" x14ac:dyDescent="0.25">
      <c r="A216" s="66"/>
      <c r="B216" s="67" t="s">
        <v>290</v>
      </c>
      <c r="C216" s="66" t="s">
        <v>52</v>
      </c>
      <c r="D216" s="66"/>
      <c r="E216" s="68"/>
      <c r="F216" s="69" t="s">
        <v>73</v>
      </c>
      <c r="G216" s="69" t="s">
        <v>212</v>
      </c>
      <c r="H216" s="20"/>
      <c r="L216" s="20"/>
      <c r="M216" s="20"/>
    </row>
    <row r="217" spans="1:13" x14ac:dyDescent="0.25">
      <c r="A217" s="22" t="s">
        <v>291</v>
      </c>
      <c r="B217" s="18" t="s">
        <v>292</v>
      </c>
      <c r="C217" s="117">
        <f>C175</f>
        <v>0</v>
      </c>
      <c r="E217" s="48"/>
      <c r="F217" s="37">
        <f>IF($C$38=0,"",IF(C217="[for completion]","",C217/$C$38))</f>
        <v>0</v>
      </c>
      <c r="G217" s="37">
        <f>IF($C$39=0,"",IF(C217="[for completion]","",C217/$C$39))</f>
        <v>0</v>
      </c>
      <c r="H217" s="20"/>
      <c r="L217" s="20"/>
      <c r="M217" s="20"/>
    </row>
    <row r="218" spans="1:13" x14ac:dyDescent="0.25">
      <c r="A218" s="22" t="s">
        <v>293</v>
      </c>
      <c r="B218" s="18" t="s">
        <v>294</v>
      </c>
      <c r="C218" s="117">
        <v>647.39354898000011</v>
      </c>
      <c r="E218" s="48"/>
      <c r="F218" s="37">
        <f>IF($C$38=0,"",IF(C218="[for completion]","",C218/$C$38))</f>
        <v>0.5378741156115312</v>
      </c>
      <c r="G218" s="37">
        <f>IF($C$39=0,"",IF(C218="[for completion]","",C218/$C$39))</f>
        <v>0.61892405639391845</v>
      </c>
      <c r="H218" s="20"/>
      <c r="L218" s="20"/>
      <c r="M218" s="20"/>
    </row>
    <row r="219" spans="1:13" x14ac:dyDescent="0.25">
      <c r="A219" s="22" t="s">
        <v>295</v>
      </c>
      <c r="B219" s="18" t="s">
        <v>83</v>
      </c>
      <c r="C219" s="117">
        <v>0</v>
      </c>
      <c r="D219" s="119"/>
      <c r="E219" s="48"/>
      <c r="F219" s="116">
        <f>IF($C$38=0,"",IF(C219="[for completion]","",C219/$C$38))</f>
        <v>0</v>
      </c>
      <c r="G219" s="116">
        <f>IF($C$39=0,"",IF(C219="[for completion]","",C219/$C$39))</f>
        <v>0</v>
      </c>
      <c r="H219" s="20"/>
      <c r="L219" s="20"/>
      <c r="M219" s="20"/>
    </row>
    <row r="220" spans="1:13" x14ac:dyDescent="0.25">
      <c r="A220" s="22" t="s">
        <v>296</v>
      </c>
      <c r="B220" s="44" t="s">
        <v>85</v>
      </c>
      <c r="C220" s="117">
        <f>SUM(C217:C219)</f>
        <v>647.39354898000011</v>
      </c>
      <c r="D220" s="119"/>
      <c r="E220" s="48"/>
      <c r="F220" s="47">
        <f>SUM(F217:F219)</f>
        <v>0.5378741156115312</v>
      </c>
      <c r="G220" s="47">
        <f>SUM(G217:G219)</f>
        <v>0.61892405639391845</v>
      </c>
      <c r="H220" s="20"/>
      <c r="L220" s="20"/>
      <c r="M220" s="20"/>
    </row>
    <row r="221" spans="1:13" outlineLevel="1" x14ac:dyDescent="0.25">
      <c r="A221" s="22" t="s">
        <v>297</v>
      </c>
      <c r="B221" s="40" t="s">
        <v>954</v>
      </c>
      <c r="C221" s="117">
        <v>0</v>
      </c>
      <c r="D221" s="119"/>
      <c r="E221" s="48"/>
      <c r="F221" s="116">
        <f>IF($C$38=0,"",IF(C221="[for completion]","",C221/$C$38))</f>
        <v>0</v>
      </c>
      <c r="G221" s="116">
        <f>IF($C$39=0,"",IF(C221="[for completion]","",C221/$C$39))</f>
        <v>0</v>
      </c>
      <c r="H221" s="20"/>
      <c r="L221" s="20"/>
      <c r="M221" s="20"/>
    </row>
    <row r="222" spans="1:13" outlineLevel="1" x14ac:dyDescent="0.25">
      <c r="A222" s="22" t="s">
        <v>298</v>
      </c>
      <c r="B222" s="40" t="s">
        <v>87</v>
      </c>
      <c r="C222" s="119"/>
      <c r="D222" s="119"/>
      <c r="E222" s="48"/>
      <c r="F222" s="116" t="str">
        <f t="shared" ref="F222:F227" si="23">IF($C$38=0,"",IF(C222="","",C222/$C$38))</f>
        <v/>
      </c>
      <c r="G222" s="116" t="str">
        <f t="shared" ref="G222:G227" si="24">IF($C$39=0,"",IF(C222="","",C222/$C$39))</f>
        <v/>
      </c>
      <c r="H222" s="20"/>
      <c r="L222" s="20"/>
      <c r="M222" s="20"/>
    </row>
    <row r="223" spans="1:13" outlineLevel="1" x14ac:dyDescent="0.25">
      <c r="A223" s="22" t="s">
        <v>299</v>
      </c>
      <c r="B223" s="40" t="s">
        <v>87</v>
      </c>
      <c r="C223" s="119"/>
      <c r="D223" s="119"/>
      <c r="E223" s="48"/>
      <c r="F223" s="116" t="str">
        <f t="shared" si="23"/>
        <v/>
      </c>
      <c r="G223" s="116"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6"/>
      <c r="B228" s="67" t="s">
        <v>304</v>
      </c>
      <c r="C228" s="66"/>
      <c r="D228" s="66"/>
      <c r="E228" s="68"/>
      <c r="F228" s="69"/>
      <c r="G228" s="69"/>
      <c r="H228" s="20"/>
      <c r="L228" s="20"/>
      <c r="M228" s="20"/>
    </row>
    <row r="229" spans="1:14" x14ac:dyDescent="0.25">
      <c r="A229" s="22" t="s">
        <v>305</v>
      </c>
      <c r="B229" s="32" t="s">
        <v>306</v>
      </c>
      <c r="C229" s="84" t="s">
        <v>971</v>
      </c>
      <c r="H229" s="20"/>
      <c r="L229" s="20"/>
      <c r="M229" s="20"/>
    </row>
    <row r="230" spans="1:14" ht="15" customHeight="1" x14ac:dyDescent="0.25">
      <c r="A230" s="66"/>
      <c r="B230" s="67" t="s">
        <v>307</v>
      </c>
      <c r="C230" s="66"/>
      <c r="D230" s="66"/>
      <c r="E230" s="68"/>
      <c r="F230" s="69"/>
      <c r="G230" s="69"/>
      <c r="H230" s="20"/>
      <c r="L230" s="20"/>
      <c r="M230" s="20"/>
    </row>
    <row r="231" spans="1:14" x14ac:dyDescent="0.25">
      <c r="A231" s="22" t="s">
        <v>10</v>
      </c>
      <c r="B231" s="22" t="s">
        <v>790</v>
      </c>
      <c r="C231" s="117">
        <v>111.99057956</v>
      </c>
      <c r="E231" s="32"/>
      <c r="H231" s="20"/>
      <c r="L231" s="20"/>
      <c r="M231" s="20"/>
    </row>
    <row r="232" spans="1:14" x14ac:dyDescent="0.25">
      <c r="A232" s="22" t="s">
        <v>308</v>
      </c>
      <c r="B232" s="51" t="s">
        <v>309</v>
      </c>
      <c r="C232" s="22" t="s">
        <v>1030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113"/>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6"/>
      <c r="B239" s="66" t="s">
        <v>848</v>
      </c>
      <c r="C239" s="66"/>
      <c r="D239" s="66"/>
      <c r="E239" s="68"/>
      <c r="F239" s="69"/>
      <c r="G239" s="69"/>
      <c r="H239" s="20"/>
      <c r="K239"/>
      <c r="L239"/>
      <c r="M239"/>
      <c r="N239"/>
    </row>
    <row r="240" spans="1:14" outlineLevel="1" x14ac:dyDescent="0.25">
      <c r="A240" s="22" t="s">
        <v>849</v>
      </c>
      <c r="B240" s="22" t="s">
        <v>850</v>
      </c>
      <c r="C240" s="22" t="s">
        <v>1031</v>
      </c>
      <c r="D240"/>
      <c r="E240"/>
      <c r="F240"/>
      <c r="G240"/>
      <c r="H240" s="20"/>
      <c r="K240"/>
      <c r="L240"/>
      <c r="M240"/>
      <c r="N240"/>
    </row>
    <row r="241" spans="1:14" ht="30" outlineLevel="1" x14ac:dyDescent="0.25">
      <c r="A241" s="22" t="s">
        <v>851</v>
      </c>
      <c r="B241" s="22" t="s">
        <v>852</v>
      </c>
      <c r="D241"/>
      <c r="E241"/>
      <c r="F241"/>
      <c r="G241"/>
      <c r="H241" s="20"/>
      <c r="K241"/>
      <c r="L241"/>
      <c r="M241"/>
      <c r="N241"/>
    </row>
    <row r="242" spans="1:14" outlineLevel="1" x14ac:dyDescent="0.25">
      <c r="A242" s="22" t="s">
        <v>853</v>
      </c>
      <c r="B242" s="22" t="s">
        <v>854</v>
      </c>
      <c r="D242"/>
      <c r="E242"/>
      <c r="F242"/>
      <c r="G242"/>
      <c r="H242" s="20"/>
      <c r="K242"/>
      <c r="L242"/>
      <c r="M242"/>
      <c r="N242"/>
    </row>
    <row r="243" spans="1:14" outlineLevel="1" x14ac:dyDescent="0.25">
      <c r="A243" s="22" t="s">
        <v>855</v>
      </c>
      <c r="B243" s="22" t="s">
        <v>856</v>
      </c>
      <c r="D243"/>
      <c r="E243"/>
      <c r="F243"/>
      <c r="G243"/>
      <c r="H243" s="20"/>
      <c r="K243"/>
      <c r="L243"/>
      <c r="M243"/>
      <c r="N243"/>
    </row>
    <row r="244" spans="1:14" outlineLevel="1" x14ac:dyDescent="0.25">
      <c r="A244" s="22" t="s">
        <v>857</v>
      </c>
      <c r="D244"/>
      <c r="E244"/>
      <c r="F244"/>
      <c r="G244"/>
      <c r="H244" s="20"/>
      <c r="K244"/>
      <c r="L244"/>
      <c r="M244"/>
      <c r="N244"/>
    </row>
    <row r="245" spans="1:14" outlineLevel="1" x14ac:dyDescent="0.25">
      <c r="A245" s="22" t="s">
        <v>858</v>
      </c>
      <c r="D245"/>
      <c r="E245"/>
      <c r="F245"/>
      <c r="G245"/>
      <c r="H245" s="20"/>
      <c r="K245"/>
      <c r="L245"/>
      <c r="M245"/>
      <c r="N245"/>
    </row>
    <row r="246" spans="1:14" outlineLevel="1" x14ac:dyDescent="0.25">
      <c r="A246" s="22" t="s">
        <v>859</v>
      </c>
      <c r="D246"/>
      <c r="E246"/>
      <c r="F246"/>
      <c r="G246"/>
      <c r="H246" s="20"/>
      <c r="K246"/>
      <c r="L246"/>
      <c r="M246"/>
      <c r="N246"/>
    </row>
    <row r="247" spans="1:14" outlineLevel="1" x14ac:dyDescent="0.25">
      <c r="A247" s="22" t="s">
        <v>860</v>
      </c>
      <c r="D247"/>
      <c r="E247"/>
      <c r="F247"/>
      <c r="G247"/>
      <c r="H247" s="20"/>
      <c r="K247"/>
      <c r="L247"/>
      <c r="M247"/>
      <c r="N247"/>
    </row>
    <row r="248" spans="1:14" outlineLevel="1" x14ac:dyDescent="0.25">
      <c r="A248" s="22" t="s">
        <v>861</v>
      </c>
      <c r="D248"/>
      <c r="E248"/>
      <c r="F248"/>
      <c r="G248"/>
      <c r="H248" s="20"/>
      <c r="K248"/>
      <c r="L248"/>
      <c r="M248"/>
      <c r="N248"/>
    </row>
    <row r="249" spans="1:14" outlineLevel="1" x14ac:dyDescent="0.25">
      <c r="A249" s="22" t="s">
        <v>862</v>
      </c>
      <c r="D249"/>
      <c r="E249"/>
      <c r="F249"/>
      <c r="G249"/>
      <c r="H249" s="20"/>
      <c r="K249"/>
      <c r="L249"/>
      <c r="M249"/>
      <c r="N249"/>
    </row>
    <row r="250" spans="1:14" outlineLevel="1" x14ac:dyDescent="0.25">
      <c r="A250" s="22" t="s">
        <v>863</v>
      </c>
      <c r="D250"/>
      <c r="E250"/>
      <c r="F250"/>
      <c r="G250"/>
      <c r="H250" s="20"/>
      <c r="K250"/>
      <c r="L250"/>
      <c r="M250"/>
      <c r="N250"/>
    </row>
    <row r="251" spans="1:14" outlineLevel="1" x14ac:dyDescent="0.25">
      <c r="A251" s="22" t="s">
        <v>864</v>
      </c>
      <c r="D251"/>
      <c r="E251"/>
      <c r="F251"/>
      <c r="G251"/>
      <c r="H251" s="20"/>
      <c r="K251"/>
      <c r="L251"/>
      <c r="M251"/>
      <c r="N251"/>
    </row>
    <row r="252" spans="1:14" outlineLevel="1" x14ac:dyDescent="0.25">
      <c r="A252" s="22" t="s">
        <v>865</v>
      </c>
      <c r="D252"/>
      <c r="E252"/>
      <c r="F252"/>
      <c r="G252"/>
      <c r="H252" s="20"/>
      <c r="K252"/>
      <c r="L252"/>
      <c r="M252"/>
      <c r="N252"/>
    </row>
    <row r="253" spans="1:14" outlineLevel="1" x14ac:dyDescent="0.25">
      <c r="A253" s="22" t="s">
        <v>866</v>
      </c>
      <c r="D253"/>
      <c r="E253"/>
      <c r="F253"/>
      <c r="G253"/>
      <c r="H253" s="20"/>
      <c r="K253"/>
      <c r="L253"/>
      <c r="M253"/>
      <c r="N253"/>
    </row>
    <row r="254" spans="1:14" outlineLevel="1" x14ac:dyDescent="0.25">
      <c r="A254" s="22" t="s">
        <v>867</v>
      </c>
      <c r="D254"/>
      <c r="E254"/>
      <c r="F254"/>
      <c r="G254"/>
      <c r="H254" s="20"/>
      <c r="K254"/>
      <c r="L254"/>
      <c r="M254"/>
      <c r="N254"/>
    </row>
    <row r="255" spans="1:14" outlineLevel="1" x14ac:dyDescent="0.25">
      <c r="A255" s="22" t="s">
        <v>868</v>
      </c>
      <c r="D255"/>
      <c r="E255"/>
      <c r="F255"/>
      <c r="G255"/>
      <c r="H255" s="20"/>
      <c r="K255"/>
      <c r="L255"/>
      <c r="M255"/>
      <c r="N255"/>
    </row>
    <row r="256" spans="1:14" outlineLevel="1" x14ac:dyDescent="0.25">
      <c r="A256" s="22" t="s">
        <v>869</v>
      </c>
      <c r="D256"/>
      <c r="E256"/>
      <c r="F256"/>
      <c r="G256"/>
      <c r="H256" s="20"/>
      <c r="K256"/>
      <c r="L256"/>
      <c r="M256"/>
      <c r="N256"/>
    </row>
    <row r="257" spans="1:14" outlineLevel="1" x14ac:dyDescent="0.25">
      <c r="A257" s="22" t="s">
        <v>870</v>
      </c>
      <c r="D257"/>
      <c r="E257"/>
      <c r="F257"/>
      <c r="G257"/>
      <c r="H257" s="20"/>
      <c r="K257"/>
      <c r="L257"/>
      <c r="M257"/>
      <c r="N257"/>
    </row>
    <row r="258" spans="1:14" outlineLevel="1" x14ac:dyDescent="0.25">
      <c r="A258" s="22" t="s">
        <v>871</v>
      </c>
      <c r="D258"/>
      <c r="E258"/>
      <c r="F258"/>
      <c r="G258"/>
      <c r="H258" s="20"/>
      <c r="K258"/>
      <c r="L258"/>
      <c r="M258"/>
      <c r="N258"/>
    </row>
    <row r="259" spans="1:14" outlineLevel="1" x14ac:dyDescent="0.25">
      <c r="A259" s="22" t="s">
        <v>872</v>
      </c>
      <c r="D259"/>
      <c r="E259"/>
      <c r="F259"/>
      <c r="G259"/>
      <c r="H259" s="20"/>
      <c r="K259"/>
      <c r="L259"/>
      <c r="M259"/>
      <c r="N259"/>
    </row>
    <row r="260" spans="1:14" outlineLevel="1" x14ac:dyDescent="0.25">
      <c r="A260" s="22" t="s">
        <v>873</v>
      </c>
      <c r="D260"/>
      <c r="E260"/>
      <c r="F260"/>
      <c r="G260"/>
      <c r="H260" s="20"/>
      <c r="K260"/>
      <c r="L260"/>
      <c r="M260"/>
      <c r="N260"/>
    </row>
    <row r="261" spans="1:14" outlineLevel="1" x14ac:dyDescent="0.25">
      <c r="A261" s="22" t="s">
        <v>874</v>
      </c>
      <c r="D261"/>
      <c r="E261"/>
      <c r="F261"/>
      <c r="G261"/>
      <c r="H261" s="20"/>
      <c r="K261"/>
      <c r="L261"/>
      <c r="M261"/>
      <c r="N261"/>
    </row>
    <row r="262" spans="1:14" outlineLevel="1" x14ac:dyDescent="0.25">
      <c r="A262" s="22" t="s">
        <v>875</v>
      </c>
      <c r="D262"/>
      <c r="E262"/>
      <c r="F262"/>
      <c r="G262"/>
      <c r="H262" s="20"/>
      <c r="K262"/>
      <c r="L262"/>
      <c r="M262"/>
      <c r="N262"/>
    </row>
    <row r="263" spans="1:14" outlineLevel="1" x14ac:dyDescent="0.25">
      <c r="A263" s="22" t="s">
        <v>876</v>
      </c>
      <c r="D263"/>
      <c r="E263"/>
      <c r="F263"/>
      <c r="G263"/>
      <c r="H263" s="20"/>
      <c r="K263"/>
      <c r="L263"/>
      <c r="M263"/>
      <c r="N263"/>
    </row>
    <row r="264" spans="1:14" outlineLevel="1" x14ac:dyDescent="0.25">
      <c r="A264" s="22" t="s">
        <v>877</v>
      </c>
      <c r="D264"/>
      <c r="E264"/>
      <c r="F264"/>
      <c r="G264"/>
      <c r="H264" s="20"/>
      <c r="K264"/>
      <c r="L264"/>
      <c r="M264"/>
      <c r="N264"/>
    </row>
    <row r="265" spans="1:14" outlineLevel="1" x14ac:dyDescent="0.25">
      <c r="A265" s="22" t="s">
        <v>878</v>
      </c>
      <c r="D265"/>
      <c r="E265"/>
      <c r="F265"/>
      <c r="G265"/>
      <c r="H265" s="20"/>
      <c r="K265"/>
      <c r="L265"/>
      <c r="M265"/>
      <c r="N265"/>
    </row>
    <row r="266" spans="1:14" outlineLevel="1" x14ac:dyDescent="0.25">
      <c r="A266" s="22" t="s">
        <v>879</v>
      </c>
      <c r="D266"/>
      <c r="E266"/>
      <c r="F266"/>
      <c r="G266"/>
      <c r="H266" s="20"/>
      <c r="K266"/>
      <c r="L266"/>
      <c r="M266"/>
      <c r="N266"/>
    </row>
    <row r="267" spans="1:14" outlineLevel="1" x14ac:dyDescent="0.25">
      <c r="A267" s="22" t="s">
        <v>880</v>
      </c>
      <c r="D267"/>
      <c r="E267"/>
      <c r="F267"/>
      <c r="G267"/>
      <c r="H267" s="20"/>
      <c r="K267"/>
      <c r="L267"/>
      <c r="M267"/>
      <c r="N267"/>
    </row>
    <row r="268" spans="1:14" outlineLevel="1" x14ac:dyDescent="0.25">
      <c r="A268" s="22" t="s">
        <v>881</v>
      </c>
      <c r="D268"/>
      <c r="E268"/>
      <c r="F268"/>
      <c r="G268"/>
      <c r="H268" s="20"/>
      <c r="K268"/>
      <c r="L268"/>
      <c r="M268"/>
      <c r="N268"/>
    </row>
    <row r="269" spans="1:14" outlineLevel="1" x14ac:dyDescent="0.25">
      <c r="A269" s="22" t="s">
        <v>882</v>
      </c>
      <c r="D269"/>
      <c r="E269"/>
      <c r="F269"/>
      <c r="G269"/>
      <c r="H269" s="20"/>
      <c r="K269"/>
      <c r="L269"/>
      <c r="M269"/>
      <c r="N269"/>
    </row>
    <row r="270" spans="1:14" outlineLevel="1" x14ac:dyDescent="0.25">
      <c r="A270" s="22" t="s">
        <v>883</v>
      </c>
      <c r="D270"/>
      <c r="E270"/>
      <c r="F270"/>
      <c r="G270"/>
      <c r="H270" s="20"/>
      <c r="K270"/>
      <c r="L270"/>
      <c r="M270"/>
      <c r="N270"/>
    </row>
    <row r="271" spans="1:14" outlineLevel="1" x14ac:dyDescent="0.25">
      <c r="A271" s="22" t="s">
        <v>884</v>
      </c>
      <c r="D271"/>
      <c r="E271"/>
      <c r="F271"/>
      <c r="G271"/>
      <c r="H271" s="20"/>
      <c r="K271"/>
      <c r="L271"/>
      <c r="M271"/>
      <c r="N271"/>
    </row>
    <row r="272" spans="1:14" outlineLevel="1" x14ac:dyDescent="0.25">
      <c r="A272" s="22" t="s">
        <v>885</v>
      </c>
      <c r="D272"/>
      <c r="E272"/>
      <c r="F272"/>
      <c r="G272"/>
      <c r="H272" s="20"/>
      <c r="K272"/>
      <c r="L272"/>
      <c r="M272"/>
      <c r="N272"/>
    </row>
    <row r="273" spans="1:14" outlineLevel="1" x14ac:dyDescent="0.25">
      <c r="A273" s="22" t="s">
        <v>886</v>
      </c>
      <c r="D273"/>
      <c r="E273"/>
      <c r="F273"/>
      <c r="G273"/>
      <c r="H273" s="20"/>
      <c r="K273"/>
      <c r="L273"/>
      <c r="M273"/>
      <c r="N273"/>
    </row>
    <row r="274" spans="1:14" outlineLevel="1" x14ac:dyDescent="0.25">
      <c r="A274" s="22" t="s">
        <v>887</v>
      </c>
      <c r="D274"/>
      <c r="E274"/>
      <c r="F274"/>
      <c r="G274"/>
      <c r="H274" s="20"/>
      <c r="K274"/>
      <c r="L274"/>
      <c r="M274"/>
      <c r="N274"/>
    </row>
    <row r="275" spans="1:14" outlineLevel="1" x14ac:dyDescent="0.25">
      <c r="A275" s="22" t="s">
        <v>888</v>
      </c>
      <c r="D275"/>
      <c r="E275"/>
      <c r="F275"/>
      <c r="G275"/>
      <c r="H275" s="20"/>
      <c r="K275"/>
      <c r="L275"/>
      <c r="M275"/>
      <c r="N275"/>
    </row>
    <row r="276" spans="1:14" outlineLevel="1" x14ac:dyDescent="0.25">
      <c r="A276" s="22" t="s">
        <v>889</v>
      </c>
      <c r="D276"/>
      <c r="E276"/>
      <c r="F276"/>
      <c r="G276"/>
      <c r="H276" s="20"/>
      <c r="K276"/>
      <c r="L276"/>
      <c r="M276"/>
      <c r="N276"/>
    </row>
    <row r="277" spans="1:14" outlineLevel="1" x14ac:dyDescent="0.25">
      <c r="A277" s="22" t="s">
        <v>890</v>
      </c>
      <c r="D277"/>
      <c r="E277"/>
      <c r="F277"/>
      <c r="G277"/>
      <c r="H277" s="20"/>
      <c r="K277"/>
      <c r="L277"/>
      <c r="M277"/>
      <c r="N277"/>
    </row>
    <row r="278" spans="1:14" outlineLevel="1" x14ac:dyDescent="0.25">
      <c r="A278" s="22" t="s">
        <v>891</v>
      </c>
      <c r="D278"/>
      <c r="E278"/>
      <c r="F278"/>
      <c r="G278"/>
      <c r="H278" s="20"/>
      <c r="K278"/>
      <c r="L278"/>
      <c r="M278"/>
      <c r="N278"/>
    </row>
    <row r="279" spans="1:14" outlineLevel="1" x14ac:dyDescent="0.25">
      <c r="A279" s="22" t="s">
        <v>892</v>
      </c>
      <c r="D279"/>
      <c r="E279"/>
      <c r="F279"/>
      <c r="G279"/>
      <c r="H279" s="20"/>
      <c r="K279"/>
      <c r="L279"/>
      <c r="M279"/>
      <c r="N279"/>
    </row>
    <row r="280" spans="1:14" outlineLevel="1" x14ac:dyDescent="0.25">
      <c r="A280" s="22" t="s">
        <v>893</v>
      </c>
      <c r="D280"/>
      <c r="E280"/>
      <c r="F280"/>
      <c r="G280"/>
      <c r="H280" s="20"/>
      <c r="K280"/>
      <c r="L280"/>
      <c r="M280"/>
      <c r="N280"/>
    </row>
    <row r="281" spans="1:14" outlineLevel="1" x14ac:dyDescent="0.25">
      <c r="A281" s="22" t="s">
        <v>894</v>
      </c>
      <c r="D281"/>
      <c r="E281"/>
      <c r="F281"/>
      <c r="G281"/>
      <c r="H281" s="20"/>
      <c r="K281"/>
      <c r="L281"/>
      <c r="M281"/>
      <c r="N281"/>
    </row>
    <row r="282" spans="1:14" outlineLevel="1" x14ac:dyDescent="0.25">
      <c r="A282" s="22" t="s">
        <v>895</v>
      </c>
      <c r="D282"/>
      <c r="E282"/>
      <c r="F282"/>
      <c r="G282"/>
      <c r="H282" s="20"/>
      <c r="K282"/>
      <c r="L282"/>
      <c r="M282"/>
      <c r="N282"/>
    </row>
    <row r="283" spans="1:14" outlineLevel="1" x14ac:dyDescent="0.25">
      <c r="A283" s="22" t="s">
        <v>896</v>
      </c>
      <c r="D283"/>
      <c r="E283"/>
      <c r="F283"/>
      <c r="G283"/>
      <c r="H283" s="20"/>
      <c r="K283"/>
      <c r="L283"/>
      <c r="M283"/>
      <c r="N283"/>
    </row>
    <row r="284" spans="1:14" outlineLevel="1" x14ac:dyDescent="0.25">
      <c r="A284" s="22" t="s">
        <v>897</v>
      </c>
      <c r="D284"/>
      <c r="E284"/>
      <c r="F284"/>
      <c r="G284"/>
      <c r="H284" s="20"/>
      <c r="K284"/>
      <c r="L284"/>
      <c r="M284"/>
      <c r="N284"/>
    </row>
    <row r="285" spans="1:14" ht="18.75" x14ac:dyDescent="0.25">
      <c r="A285" s="64"/>
      <c r="B285" s="64" t="s">
        <v>898</v>
      </c>
      <c r="C285" s="64" t="s">
        <v>1</v>
      </c>
      <c r="D285" s="64" t="s">
        <v>1</v>
      </c>
      <c r="E285" s="64"/>
      <c r="F285" s="64" t="s">
        <v>1</v>
      </c>
      <c r="G285" s="64"/>
      <c r="H285"/>
      <c r="I285"/>
      <c r="J285" s="26"/>
      <c r="K285" s="26"/>
      <c r="L285" s="26"/>
      <c r="M285" s="27"/>
    </row>
    <row r="286" spans="1:14" ht="18.75" x14ac:dyDescent="0.25">
      <c r="A286" s="85" t="s">
        <v>899</v>
      </c>
      <c r="B286" s="52"/>
      <c r="C286" s="52"/>
      <c r="D286" s="52"/>
      <c r="E286" s="52"/>
      <c r="F286" s="104"/>
      <c r="G286" s="52"/>
      <c r="H286" s="20"/>
      <c r="I286" s="26"/>
      <c r="J286" s="26"/>
      <c r="K286" s="26"/>
      <c r="L286" s="26"/>
      <c r="M286" s="27"/>
    </row>
    <row r="287" spans="1:14" ht="18.75" x14ac:dyDescent="0.25">
      <c r="A287" s="85" t="s">
        <v>900</v>
      </c>
      <c r="B287" s="52"/>
      <c r="C287" s="52"/>
      <c r="D287" s="52"/>
      <c r="E287" s="52"/>
      <c r="F287" s="104"/>
      <c r="G287" s="52"/>
      <c r="H287" s="20"/>
      <c r="I287" s="26"/>
      <c r="J287" s="26"/>
      <c r="K287" s="26"/>
      <c r="L287" s="26"/>
      <c r="M287" s="27"/>
    </row>
    <row r="288" spans="1:14" x14ac:dyDescent="0.25">
      <c r="A288" s="22" t="s">
        <v>320</v>
      </c>
      <c r="B288" s="86" t="s">
        <v>972</v>
      </c>
      <c r="C288" s="53">
        <v>38</v>
      </c>
      <c r="D288" s="53"/>
      <c r="E288" s="47"/>
      <c r="F288" s="47"/>
      <c r="G288" s="47"/>
      <c r="H288" s="20"/>
      <c r="I288" s="30"/>
      <c r="J288" s="53"/>
      <c r="L288" s="47"/>
      <c r="M288" s="47"/>
      <c r="N288" s="47"/>
    </row>
    <row r="289" spans="1:14" x14ac:dyDescent="0.25">
      <c r="A289" s="22" t="s">
        <v>321</v>
      </c>
      <c r="B289" s="86" t="s">
        <v>973</v>
      </c>
      <c r="C289" s="53">
        <v>39</v>
      </c>
      <c r="H289" s="20"/>
      <c r="I289" s="30"/>
      <c r="J289" s="53"/>
      <c r="L289" s="47"/>
      <c r="M289" s="47"/>
    </row>
    <row r="290" spans="1:14" x14ac:dyDescent="0.25">
      <c r="A290" s="22" t="s">
        <v>322</v>
      </c>
      <c r="B290" s="86" t="s">
        <v>974</v>
      </c>
      <c r="C290" s="53" t="s">
        <v>975</v>
      </c>
      <c r="D290" s="53"/>
      <c r="E290" s="54"/>
      <c r="F290" s="47"/>
      <c r="G290" s="54"/>
      <c r="H290" s="20"/>
      <c r="I290" s="30"/>
      <c r="J290" s="53"/>
      <c r="K290" s="53"/>
      <c r="L290" s="54"/>
      <c r="M290" s="47"/>
      <c r="N290" s="54"/>
    </row>
    <row r="291" spans="1:14" x14ac:dyDescent="0.25">
      <c r="A291" s="22" t="s">
        <v>323</v>
      </c>
      <c r="B291" s="105" t="s">
        <v>976</v>
      </c>
      <c r="C291" s="28" t="s">
        <v>977</v>
      </c>
      <c r="D291" s="28" t="s">
        <v>978</v>
      </c>
      <c r="H291" s="20"/>
      <c r="I291" s="30"/>
      <c r="J291" s="53"/>
    </row>
    <row r="292" spans="1:14" x14ac:dyDescent="0.25">
      <c r="A292" s="22" t="s">
        <v>324</v>
      </c>
      <c r="B292" s="105" t="s">
        <v>979</v>
      </c>
      <c r="C292" s="106">
        <v>52</v>
      </c>
      <c r="D292" s="53"/>
      <c r="E292" s="54"/>
      <c r="F292" s="53"/>
      <c r="G292" s="54"/>
      <c r="H292" s="20"/>
      <c r="I292" s="30"/>
      <c r="J292"/>
      <c r="K292" s="53"/>
      <c r="L292" s="54"/>
      <c r="N292" s="54"/>
    </row>
    <row r="293" spans="1:14" x14ac:dyDescent="0.25">
      <c r="A293" s="22" t="s">
        <v>325</v>
      </c>
      <c r="B293" s="105" t="s">
        <v>980</v>
      </c>
      <c r="C293" s="28" t="s">
        <v>981</v>
      </c>
      <c r="D293" s="28" t="s">
        <v>982</v>
      </c>
      <c r="F293" s="28" t="s">
        <v>983</v>
      </c>
      <c r="G293" s="53" t="s">
        <v>966</v>
      </c>
      <c r="H293" s="20"/>
      <c r="I293" s="30"/>
      <c r="M293" s="54"/>
    </row>
    <row r="294" spans="1:14" x14ac:dyDescent="0.25">
      <c r="A294" s="22" t="s">
        <v>326</v>
      </c>
      <c r="B294" s="105" t="s">
        <v>984</v>
      </c>
      <c r="C294" s="84" t="s">
        <v>1018</v>
      </c>
      <c r="H294" s="20"/>
      <c r="I294" s="30"/>
      <c r="J294" s="53"/>
      <c r="M294" s="54"/>
    </row>
    <row r="295" spans="1:14" x14ac:dyDescent="0.25">
      <c r="A295" s="22" t="s">
        <v>327</v>
      </c>
      <c r="B295" s="86" t="s">
        <v>985</v>
      </c>
      <c r="C295" s="53"/>
      <c r="E295" s="54"/>
      <c r="H295" s="20"/>
      <c r="I295" s="30"/>
      <c r="J295" s="53"/>
      <c r="L295" s="54"/>
      <c r="M295" s="54"/>
    </row>
    <row r="296" spans="1:14" x14ac:dyDescent="0.25">
      <c r="A296" s="22" t="s">
        <v>328</v>
      </c>
      <c r="B296" s="86" t="s">
        <v>986</v>
      </c>
      <c r="C296" s="28" t="s">
        <v>987</v>
      </c>
      <c r="D296" s="28" t="s">
        <v>988</v>
      </c>
      <c r="H296" s="20"/>
      <c r="I296" s="30"/>
      <c r="J296" s="53"/>
      <c r="L296" s="54"/>
      <c r="M296" s="54"/>
    </row>
    <row r="297" spans="1:14" x14ac:dyDescent="0.25">
      <c r="A297" s="22" t="s">
        <v>329</v>
      </c>
      <c r="B297" s="86" t="s">
        <v>989</v>
      </c>
      <c r="C297" s="53">
        <v>111</v>
      </c>
      <c r="F297" s="54"/>
      <c r="H297" s="20"/>
      <c r="J297" s="53"/>
      <c r="L297" s="54"/>
    </row>
    <row r="298" spans="1:14" x14ac:dyDescent="0.25">
      <c r="A298" s="22" t="s">
        <v>330</v>
      </c>
      <c r="B298" s="86" t="s">
        <v>990</v>
      </c>
      <c r="C298" s="53">
        <v>163</v>
      </c>
      <c r="H298" s="20"/>
      <c r="I298" s="30"/>
      <c r="J298" s="53"/>
      <c r="L298" s="54"/>
    </row>
    <row r="299" spans="1:14" x14ac:dyDescent="0.25">
      <c r="A299" s="22" t="s">
        <v>331</v>
      </c>
      <c r="B299" s="86" t="s">
        <v>991</v>
      </c>
      <c r="C299" s="53">
        <v>137</v>
      </c>
      <c r="E299" s="54"/>
      <c r="F299" s="54"/>
      <c r="H299" s="20"/>
      <c r="I299" s="30"/>
      <c r="L299" s="54"/>
    </row>
    <row r="300" spans="1:14" x14ac:dyDescent="0.25">
      <c r="A300" s="22" t="s">
        <v>332</v>
      </c>
      <c r="B300" s="86" t="s">
        <v>992</v>
      </c>
      <c r="C300" s="22" t="s">
        <v>908</v>
      </c>
      <c r="E300" s="54"/>
      <c r="F300" s="54"/>
      <c r="H300" s="20"/>
      <c r="I300" s="30"/>
      <c r="K300" s="53"/>
      <c r="L300" s="54"/>
    </row>
    <row r="301" spans="1:14" outlineLevel="1" x14ac:dyDescent="0.25">
      <c r="A301" s="22" t="s">
        <v>901</v>
      </c>
      <c r="B301" s="86" t="s">
        <v>993</v>
      </c>
      <c r="C301" s="28" t="s">
        <v>994</v>
      </c>
      <c r="D301" s="28" t="s">
        <v>995</v>
      </c>
      <c r="F301" s="28" t="s">
        <v>996</v>
      </c>
      <c r="H301" s="20"/>
      <c r="I301" s="30"/>
      <c r="K301" s="53"/>
      <c r="L301" s="54"/>
    </row>
    <row r="302" spans="1:14" outlineLevel="1" x14ac:dyDescent="0.25">
      <c r="A302" s="22" t="s">
        <v>902</v>
      </c>
      <c r="B302" s="86" t="s">
        <v>997</v>
      </c>
      <c r="C302" s="84" t="s">
        <v>1019</v>
      </c>
      <c r="E302" s="54"/>
      <c r="H302" s="20"/>
      <c r="I302" s="30"/>
      <c r="K302" s="53"/>
      <c r="L302" s="54"/>
    </row>
    <row r="303" spans="1:14" outlineLevel="1" x14ac:dyDescent="0.25">
      <c r="A303" s="22" t="s">
        <v>903</v>
      </c>
      <c r="B303" s="105" t="s">
        <v>998</v>
      </c>
      <c r="C303" s="53">
        <v>65</v>
      </c>
      <c r="H303" s="20"/>
      <c r="I303" s="30"/>
      <c r="J303" s="53"/>
      <c r="K303" s="53"/>
      <c r="L303" s="54"/>
    </row>
    <row r="304" spans="1:14" outlineLevel="1" x14ac:dyDescent="0.25">
      <c r="A304" s="22" t="s">
        <v>904</v>
      </c>
      <c r="B304" s="105" t="s">
        <v>999</v>
      </c>
      <c r="C304" s="53">
        <v>88</v>
      </c>
      <c r="H304" s="20"/>
      <c r="I304" s="30"/>
      <c r="J304" s="53"/>
      <c r="K304" s="53"/>
      <c r="L304" s="54"/>
    </row>
    <row r="305" spans="1:13" outlineLevel="1" x14ac:dyDescent="0.25">
      <c r="A305" s="22" t="s">
        <v>905</v>
      </c>
      <c r="B305" s="105" t="s">
        <v>1000</v>
      </c>
      <c r="C305" s="53" t="s">
        <v>1020</v>
      </c>
      <c r="D305" s="53"/>
      <c r="E305" s="54"/>
      <c r="H305" s="20"/>
      <c r="I305" s="30"/>
      <c r="J305" s="53"/>
      <c r="K305" s="53"/>
      <c r="L305" s="54"/>
    </row>
    <row r="306" spans="1:13" outlineLevel="1" x14ac:dyDescent="0.25">
      <c r="A306" s="22" t="s">
        <v>906</v>
      </c>
      <c r="B306" s="86" t="s">
        <v>1001</v>
      </c>
      <c r="C306" s="53">
        <v>44</v>
      </c>
      <c r="D306" s="53"/>
      <c r="E306" s="54"/>
      <c r="H306" s="20"/>
      <c r="I306" s="30"/>
      <c r="J306" s="53"/>
      <c r="K306" s="53"/>
      <c r="L306" s="54"/>
    </row>
    <row r="307" spans="1:13" outlineLevel="1" x14ac:dyDescent="0.25">
      <c r="A307" s="22" t="s">
        <v>907</v>
      </c>
      <c r="B307" s="86" t="s">
        <v>1002</v>
      </c>
      <c r="C307" s="28" t="s">
        <v>1003</v>
      </c>
      <c r="D307" s="28" t="s">
        <v>1004</v>
      </c>
      <c r="E307" s="54"/>
      <c r="H307" s="20"/>
      <c r="I307" s="30"/>
      <c r="J307" s="53"/>
      <c r="K307" s="53"/>
      <c r="L307" s="54"/>
    </row>
    <row r="308" spans="1:13" outlineLevel="1" x14ac:dyDescent="0.25">
      <c r="A308" s="22" t="s">
        <v>333</v>
      </c>
      <c r="B308" s="86"/>
      <c r="C308" s="53"/>
      <c r="D308" s="53"/>
      <c r="E308" s="54"/>
      <c r="H308" s="20"/>
      <c r="I308" s="30"/>
      <c r="J308" s="53"/>
      <c r="K308" s="53"/>
      <c r="L308" s="54"/>
    </row>
    <row r="309" spans="1:13" outlineLevel="1" x14ac:dyDescent="0.25">
      <c r="A309" s="22" t="s">
        <v>334</v>
      </c>
      <c r="B309" s="86"/>
      <c r="C309" s="53"/>
      <c r="D309" s="53"/>
      <c r="E309" s="54"/>
      <c r="H309" s="20"/>
      <c r="I309" s="30"/>
      <c r="J309" s="53"/>
      <c r="K309" s="53"/>
      <c r="L309" s="54"/>
    </row>
    <row r="310" spans="1:13" outlineLevel="1" x14ac:dyDescent="0.25">
      <c r="A310" s="22" t="s">
        <v>335</v>
      </c>
      <c r="B310" s="86"/>
      <c r="C310" s="53"/>
      <c r="D310" s="53"/>
      <c r="H310" s="20"/>
    </row>
    <row r="311" spans="1:13" ht="37.5" x14ac:dyDescent="0.25">
      <c r="A311" s="65"/>
      <c r="B311" s="64" t="s">
        <v>20</v>
      </c>
      <c r="C311" s="65"/>
      <c r="D311" s="65"/>
      <c r="E311" s="65"/>
      <c r="F311" s="65"/>
      <c r="G311" s="78"/>
      <c r="H311" s="20"/>
      <c r="I311" s="26"/>
      <c r="J311" s="27"/>
      <c r="K311" s="27"/>
      <c r="L311" s="27"/>
      <c r="M311" s="27"/>
    </row>
    <row r="312" spans="1:13" x14ac:dyDescent="0.25">
      <c r="A312" s="22" t="s">
        <v>5</v>
      </c>
      <c r="B312" s="34" t="s">
        <v>909</v>
      </c>
      <c r="C312" s="22" t="s">
        <v>657</v>
      </c>
      <c r="H312" s="20"/>
      <c r="I312" s="34"/>
      <c r="J312" s="53"/>
    </row>
    <row r="313" spans="1:13" outlineLevel="1" x14ac:dyDescent="0.25">
      <c r="A313" s="22" t="s">
        <v>910</v>
      </c>
      <c r="B313" s="34" t="s">
        <v>911</v>
      </c>
      <c r="C313" s="22" t="s">
        <v>657</v>
      </c>
      <c r="H313" s="20"/>
      <c r="I313" s="34"/>
      <c r="J313" s="53"/>
    </row>
    <row r="314" spans="1:13" outlineLevel="1" x14ac:dyDescent="0.25">
      <c r="A314" s="22" t="s">
        <v>912</v>
      </c>
      <c r="B314" s="34" t="s">
        <v>913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5"/>
      <c r="B319" s="64" t="s">
        <v>21</v>
      </c>
      <c r="C319" s="65"/>
      <c r="D319" s="65"/>
      <c r="E319" s="65"/>
      <c r="F319" s="65"/>
      <c r="G319" s="78"/>
      <c r="H319" s="20"/>
      <c r="I319" s="26"/>
      <c r="J319" s="27"/>
      <c r="K319" s="27"/>
      <c r="L319" s="27"/>
      <c r="M319" s="27"/>
    </row>
    <row r="320" spans="1:13" ht="15" customHeight="1" outlineLevel="1" x14ac:dyDescent="0.25">
      <c r="A320" s="66"/>
      <c r="B320" s="67" t="s">
        <v>340</v>
      </c>
      <c r="C320" s="66"/>
      <c r="D320" s="66"/>
      <c r="E320" s="68"/>
      <c r="F320" s="69"/>
      <c r="G320" s="69"/>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914</v>
      </c>
      <c r="C330" s="127">
        <v>0</v>
      </c>
      <c r="H330" s="20"/>
    </row>
    <row r="331" spans="1:8" ht="30" outlineLevel="1" x14ac:dyDescent="0.25">
      <c r="A331" s="22" t="s">
        <v>361</v>
      </c>
      <c r="B331" s="40" t="s">
        <v>964</v>
      </c>
      <c r="C331" s="127">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149" zoomScale="80" zoomScaleNormal="80" workbookViewId="0">
      <selection activeCell="C49" sqref="C49"/>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811</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3" t="s">
        <v>435</v>
      </c>
      <c r="C5" s="26"/>
      <c r="E5" s="27"/>
      <c r="F5" s="27"/>
      <c r="H5"/>
      <c r="J5" s="20"/>
      <c r="K5" s="20"/>
    </row>
    <row r="6" spans="1:12" ht="15.75" thickBot="1" x14ac:dyDescent="0.3">
      <c r="B6" s="74"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1"/>
      <c r="D8" s="71"/>
      <c r="E8" s="71"/>
      <c r="F8" s="71"/>
      <c r="G8" s="72"/>
      <c r="H8"/>
      <c r="I8" s="27"/>
      <c r="J8" s="27"/>
      <c r="K8" s="27"/>
    </row>
    <row r="9" spans="1:12" ht="15" customHeight="1" x14ac:dyDescent="0.25">
      <c r="A9" s="66"/>
      <c r="B9" s="67" t="s">
        <v>437</v>
      </c>
      <c r="C9" s="66"/>
      <c r="D9" s="66"/>
      <c r="E9" s="66"/>
      <c r="F9" s="69"/>
      <c r="G9" s="69"/>
      <c r="H9"/>
      <c r="I9" s="29"/>
      <c r="J9" s="29"/>
      <c r="K9" s="43"/>
      <c r="L9" s="43"/>
    </row>
    <row r="10" spans="1:12" x14ac:dyDescent="0.25">
      <c r="A10" s="22" t="s">
        <v>438</v>
      </c>
      <c r="B10" s="22" t="s">
        <v>439</v>
      </c>
      <c r="C10" s="113">
        <v>2020</v>
      </c>
      <c r="E10" s="32"/>
      <c r="F10" s="32"/>
      <c r="H10"/>
      <c r="J10" s="32"/>
      <c r="K10" s="32"/>
    </row>
    <row r="11" spans="1:12" outlineLevel="1" x14ac:dyDescent="0.25">
      <c r="A11" s="22" t="s">
        <v>440</v>
      </c>
      <c r="B11" s="22" t="s">
        <v>962</v>
      </c>
      <c r="C11" s="113">
        <v>988</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6"/>
      <c r="B18" s="66" t="s">
        <v>447</v>
      </c>
      <c r="C18" s="66" t="s">
        <v>434</v>
      </c>
      <c r="D18" s="66" t="s">
        <v>448</v>
      </c>
      <c r="E18" s="66"/>
      <c r="F18" s="66" t="s">
        <v>449</v>
      </c>
      <c r="G18" s="66" t="s">
        <v>450</v>
      </c>
      <c r="H18"/>
      <c r="I18" s="29"/>
      <c r="J18" s="27"/>
      <c r="K18" s="29"/>
      <c r="L18" s="29"/>
    </row>
    <row r="19" spans="1:12" x14ac:dyDescent="0.25">
      <c r="A19" s="22" t="s">
        <v>451</v>
      </c>
      <c r="B19" s="22" t="s">
        <v>452</v>
      </c>
      <c r="C19" s="113">
        <v>595.84918966831617</v>
      </c>
      <c r="D19" s="117"/>
      <c r="E19" s="29"/>
      <c r="F19" s="43"/>
      <c r="G19" s="43"/>
      <c r="H19"/>
      <c r="J19" s="29"/>
      <c r="K19" s="43"/>
      <c r="L19" s="43"/>
    </row>
    <row r="20" spans="1:12" x14ac:dyDescent="0.25">
      <c r="A20" s="29"/>
      <c r="B20" s="55"/>
      <c r="C20" s="113"/>
      <c r="D20" s="29"/>
      <c r="E20" s="29"/>
      <c r="F20" s="43"/>
      <c r="G20" s="43"/>
      <c r="H20"/>
      <c r="I20" s="29"/>
      <c r="J20" s="29"/>
      <c r="K20" s="43"/>
      <c r="L20" s="43"/>
    </row>
    <row r="21" spans="1:12" x14ac:dyDescent="0.25">
      <c r="B21" s="22" t="s">
        <v>98</v>
      </c>
      <c r="C21" s="113"/>
      <c r="D21" s="29"/>
      <c r="E21" s="29"/>
      <c r="F21" s="43"/>
      <c r="G21" s="43"/>
      <c r="H21"/>
      <c r="I21" s="29"/>
      <c r="J21" s="29"/>
      <c r="K21" s="43"/>
      <c r="L21" s="43"/>
    </row>
    <row r="22" spans="1:12" x14ac:dyDescent="0.25">
      <c r="A22" s="22" t="s">
        <v>453</v>
      </c>
      <c r="B22" s="22" t="s">
        <v>800</v>
      </c>
      <c r="C22" s="113">
        <v>39.113263770000046</v>
      </c>
      <c r="D22" s="113">
        <v>843</v>
      </c>
      <c r="E22" s="32"/>
      <c r="F22" s="37">
        <f>IF($C$37=0,"",IF(C22="[for completion]","",C22/$C$37))</f>
        <v>3.2496480992304795E-2</v>
      </c>
      <c r="G22" s="37">
        <f>IF($D$37=0,"",IF(D22="[for completion]","",D22/$D$37))</f>
        <v>0.41732673267326731</v>
      </c>
      <c r="H22"/>
      <c r="J22" s="32"/>
      <c r="K22" s="37"/>
      <c r="L22" s="37"/>
    </row>
    <row r="23" spans="1:12" x14ac:dyDescent="0.25">
      <c r="A23" s="22" t="s">
        <v>454</v>
      </c>
      <c r="B23" s="22" t="s">
        <v>801</v>
      </c>
      <c r="C23" s="113">
        <v>120.45555113000009</v>
      </c>
      <c r="D23" s="113">
        <v>668</v>
      </c>
      <c r="E23" s="32"/>
      <c r="F23" s="37">
        <f t="shared" ref="F23:F36" si="0">IF($C$37=0,"",IF(C23="[for completion]","",C23/$C$37))</f>
        <v>0.10007811034976798</v>
      </c>
      <c r="G23" s="37">
        <f t="shared" ref="G23:G36" si="1">IF($D$37=0,"",IF(D23="[for completion]","",D23/$D$37))</f>
        <v>0.33069306930693071</v>
      </c>
      <c r="H23"/>
      <c r="J23" s="32"/>
      <c r="K23" s="37"/>
      <c r="L23" s="37"/>
    </row>
    <row r="24" spans="1:12" x14ac:dyDescent="0.25">
      <c r="A24" s="22" t="s">
        <v>455</v>
      </c>
      <c r="B24" s="22" t="s">
        <v>802</v>
      </c>
      <c r="C24" s="113">
        <v>81.751102619999472</v>
      </c>
      <c r="D24" s="113">
        <v>207</v>
      </c>
      <c r="F24" s="37">
        <f t="shared" si="0"/>
        <v>6.7921285424112493E-2</v>
      </c>
      <c r="G24" s="37">
        <f t="shared" si="1"/>
        <v>0.10247524752475247</v>
      </c>
      <c r="H24"/>
      <c r="K24" s="37"/>
      <c r="L24" s="37"/>
    </row>
    <row r="25" spans="1:12" x14ac:dyDescent="0.25">
      <c r="A25" s="22" t="s">
        <v>456</v>
      </c>
      <c r="B25" s="22" t="s">
        <v>803</v>
      </c>
      <c r="C25" s="113">
        <v>104.40294489000001</v>
      </c>
      <c r="D25" s="113">
        <v>155</v>
      </c>
      <c r="E25" s="47"/>
      <c r="F25" s="37">
        <f t="shared" si="0"/>
        <v>8.6741120201806327E-2</v>
      </c>
      <c r="G25" s="37">
        <f t="shared" si="1"/>
        <v>7.6732673267326731E-2</v>
      </c>
      <c r="H25"/>
      <c r="J25" s="47"/>
      <c r="K25" s="37"/>
      <c r="L25" s="37"/>
    </row>
    <row r="26" spans="1:12" x14ac:dyDescent="0.25">
      <c r="A26" s="22" t="s">
        <v>457</v>
      </c>
      <c r="B26" s="22" t="s">
        <v>804</v>
      </c>
      <c r="C26" s="113">
        <v>209.80799628999961</v>
      </c>
      <c r="D26" s="113">
        <v>106</v>
      </c>
      <c r="E26" s="47"/>
      <c r="F26" s="37">
        <f t="shared" si="0"/>
        <v>0.17431482076167124</v>
      </c>
      <c r="G26" s="37">
        <f t="shared" si="1"/>
        <v>5.2475247524752473E-2</v>
      </c>
      <c r="H26"/>
      <c r="J26" s="47"/>
      <c r="K26" s="37"/>
      <c r="L26" s="37"/>
    </row>
    <row r="27" spans="1:12" x14ac:dyDescent="0.25">
      <c r="A27" s="22" t="s">
        <v>458</v>
      </c>
      <c r="B27" s="22" t="s">
        <v>805</v>
      </c>
      <c r="C27" s="113">
        <v>648.08450442999981</v>
      </c>
      <c r="D27" s="113">
        <v>41</v>
      </c>
      <c r="E27" s="47"/>
      <c r="F27" s="37">
        <f t="shared" si="0"/>
        <v>0.53844818227033719</v>
      </c>
      <c r="G27" s="37">
        <f t="shared" si="1"/>
        <v>2.0297029702970298E-2</v>
      </c>
      <c r="H27"/>
      <c r="J27" s="47"/>
      <c r="K27" s="37"/>
      <c r="L27" s="37"/>
    </row>
    <row r="28" spans="1:12" x14ac:dyDescent="0.25">
      <c r="A28" s="22" t="s">
        <v>459</v>
      </c>
      <c r="B28" s="32"/>
      <c r="C28" s="112"/>
      <c r="D28" s="112"/>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113">
        <f>SUM(C22:C36)</f>
        <v>1203.615363129999</v>
      </c>
      <c r="D37" s="113">
        <f>SUM(D22:D36)</f>
        <v>2020</v>
      </c>
      <c r="E37" s="47"/>
      <c r="F37" s="39">
        <f>SUM(F22:F36)</f>
        <v>1</v>
      </c>
      <c r="G37" s="39">
        <f>SUM(G22:G36)</f>
        <v>1</v>
      </c>
      <c r="H37"/>
      <c r="I37" s="32"/>
      <c r="J37" s="47"/>
      <c r="K37" s="39"/>
      <c r="L37" s="39"/>
    </row>
    <row r="38" spans="1:12" x14ac:dyDescent="0.25">
      <c r="A38" s="66"/>
      <c r="B38" s="67" t="s">
        <v>469</v>
      </c>
      <c r="C38" s="66" t="s">
        <v>52</v>
      </c>
      <c r="D38" s="66"/>
      <c r="E38" s="68"/>
      <c r="F38" s="66" t="s">
        <v>449</v>
      </c>
      <c r="G38" s="66"/>
      <c r="H38"/>
      <c r="I38" s="29"/>
      <c r="J38" s="27"/>
      <c r="K38" s="29"/>
      <c r="L38" s="29"/>
    </row>
    <row r="39" spans="1:12" x14ac:dyDescent="0.25">
      <c r="A39" s="22" t="s">
        <v>470</v>
      </c>
      <c r="B39" s="32" t="s">
        <v>471</v>
      </c>
      <c r="C39" s="113">
        <v>1141.9943631299986</v>
      </c>
      <c r="E39" s="58"/>
      <c r="F39" s="37">
        <f>IF($C$42=0,"",IF(C39="[for completion]","",C39/$C$42))</f>
        <v>0.94880341188088957</v>
      </c>
      <c r="G39" s="36"/>
      <c r="H39"/>
      <c r="J39" s="58"/>
      <c r="K39" s="37"/>
      <c r="L39" s="36"/>
    </row>
    <row r="40" spans="1:12" x14ac:dyDescent="0.25">
      <c r="A40" s="22" t="s">
        <v>472</v>
      </c>
      <c r="B40" s="32" t="s">
        <v>473</v>
      </c>
      <c r="C40" s="113">
        <v>61.621000000000002</v>
      </c>
      <c r="E40" s="58"/>
      <c r="F40" s="37">
        <f>IF($C$42=0,"",IF(C40="[for completion]","",C40/$C$42))</f>
        <v>5.1196588119110369E-2</v>
      </c>
      <c r="G40" s="36"/>
      <c r="H40"/>
      <c r="J40" s="58"/>
      <c r="K40" s="37"/>
      <c r="L40" s="36"/>
    </row>
    <row r="41" spans="1:12" x14ac:dyDescent="0.25">
      <c r="A41" s="22" t="s">
        <v>474</v>
      </c>
      <c r="B41" s="32" t="s">
        <v>83</v>
      </c>
      <c r="C41" s="113">
        <v>0</v>
      </c>
      <c r="E41" s="47"/>
      <c r="F41" s="37">
        <f>IF($C$42=0,"",IF(C41="[for completion]","",C41/$C$42))</f>
        <v>0</v>
      </c>
      <c r="G41" s="36"/>
      <c r="H41"/>
      <c r="J41" s="47"/>
      <c r="K41" s="37"/>
      <c r="L41" s="36"/>
    </row>
    <row r="42" spans="1:12" x14ac:dyDescent="0.25">
      <c r="A42" s="22" t="s">
        <v>475</v>
      </c>
      <c r="B42" s="38" t="s">
        <v>85</v>
      </c>
      <c r="C42" s="113">
        <f>SUM(C39:C41)</f>
        <v>1203.6153631299987</v>
      </c>
      <c r="D42" s="32"/>
      <c r="E42" s="47"/>
      <c r="F42" s="39">
        <f>SUM(F39:F41)</f>
        <v>0.99999999999999989</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6"/>
      <c r="B48" s="67" t="s">
        <v>397</v>
      </c>
      <c r="C48" s="66" t="s">
        <v>449</v>
      </c>
      <c r="D48" s="66"/>
      <c r="E48" s="68"/>
      <c r="F48" s="69"/>
      <c r="G48" s="69"/>
      <c r="H48"/>
      <c r="I48" s="29"/>
      <c r="J48" s="27"/>
      <c r="K48" s="43"/>
      <c r="L48" s="43"/>
    </row>
    <row r="49" spans="1:12" x14ac:dyDescent="0.25">
      <c r="A49" s="22" t="s">
        <v>481</v>
      </c>
      <c r="B49" s="107" t="s">
        <v>398</v>
      </c>
      <c r="C49" s="112">
        <f>SUM(C50:C76)</f>
        <v>100</v>
      </c>
      <c r="D49" s="131"/>
      <c r="G49" s="22"/>
      <c r="H49"/>
      <c r="L49" s="22"/>
    </row>
    <row r="50" spans="1:12" x14ac:dyDescent="0.25">
      <c r="A50" s="22" t="s">
        <v>482</v>
      </c>
      <c r="B50" s="22" t="s">
        <v>399</v>
      </c>
      <c r="C50" s="130">
        <v>85.411726267485747</v>
      </c>
      <c r="G50" s="22"/>
      <c r="H50"/>
      <c r="L50" s="22"/>
    </row>
    <row r="51" spans="1:12" x14ac:dyDescent="0.25">
      <c r="A51" s="22" t="s">
        <v>483</v>
      </c>
      <c r="B51" s="22" t="s">
        <v>400</v>
      </c>
      <c r="C51" s="130">
        <v>2.4924906177655464</v>
      </c>
      <c r="G51" s="22"/>
      <c r="H51"/>
      <c r="L51" s="22"/>
    </row>
    <row r="52" spans="1:12" x14ac:dyDescent="0.25">
      <c r="A52" s="22" t="s">
        <v>484</v>
      </c>
      <c r="B52" s="22" t="s">
        <v>401</v>
      </c>
      <c r="C52" s="130">
        <v>0</v>
      </c>
      <c r="G52" s="22"/>
      <c r="H52"/>
      <c r="L52" s="22"/>
    </row>
    <row r="53" spans="1:12" x14ac:dyDescent="0.25">
      <c r="A53" s="22" t="s">
        <v>485</v>
      </c>
      <c r="B53" s="22" t="s">
        <v>402</v>
      </c>
      <c r="C53" s="130">
        <v>0</v>
      </c>
      <c r="G53" s="22"/>
      <c r="H53"/>
      <c r="L53" s="22"/>
    </row>
    <row r="54" spans="1:12" x14ac:dyDescent="0.25">
      <c r="A54" s="22" t="s">
        <v>486</v>
      </c>
      <c r="B54" s="22" t="s">
        <v>403</v>
      </c>
      <c r="C54" s="130">
        <v>0</v>
      </c>
      <c r="G54" s="22"/>
      <c r="H54"/>
      <c r="L54" s="22"/>
    </row>
    <row r="55" spans="1:12" x14ac:dyDescent="0.25">
      <c r="A55" s="22" t="s">
        <v>487</v>
      </c>
      <c r="B55" s="22" t="s">
        <v>915</v>
      </c>
      <c r="C55" s="130">
        <v>0</v>
      </c>
      <c r="G55" s="22"/>
      <c r="H55"/>
      <c r="L55" s="22"/>
    </row>
    <row r="56" spans="1:12" x14ac:dyDescent="0.25">
      <c r="A56" s="22" t="s">
        <v>488</v>
      </c>
      <c r="B56" s="22" t="s">
        <v>404</v>
      </c>
      <c r="C56" s="130">
        <v>0</v>
      </c>
      <c r="G56" s="22"/>
      <c r="H56"/>
      <c r="L56" s="22"/>
    </row>
    <row r="57" spans="1:12" x14ac:dyDescent="0.25">
      <c r="A57" s="22" t="s">
        <v>489</v>
      </c>
      <c r="B57" s="22" t="s">
        <v>405</v>
      </c>
      <c r="C57" s="130">
        <v>0</v>
      </c>
      <c r="G57" s="22"/>
      <c r="H57"/>
      <c r="L57" s="22"/>
    </row>
    <row r="58" spans="1:12" x14ac:dyDescent="0.25">
      <c r="A58" s="22" t="s">
        <v>490</v>
      </c>
      <c r="B58" s="22" t="s">
        <v>406</v>
      </c>
      <c r="C58" s="130">
        <v>0</v>
      </c>
      <c r="G58" s="22"/>
      <c r="H58"/>
      <c r="L58" s="22"/>
    </row>
    <row r="59" spans="1:12" x14ac:dyDescent="0.25">
      <c r="A59" s="22" t="s">
        <v>491</v>
      </c>
      <c r="B59" s="22" t="s">
        <v>407</v>
      </c>
      <c r="C59" s="130">
        <v>6.9618551787253553</v>
      </c>
      <c r="G59" s="22"/>
      <c r="H59"/>
      <c r="L59" s="22"/>
    </row>
    <row r="60" spans="1:12" x14ac:dyDescent="0.25">
      <c r="A60" s="22" t="s">
        <v>492</v>
      </c>
      <c r="B60" s="22" t="s">
        <v>408</v>
      </c>
      <c r="C60" s="130">
        <v>2.4846704591930244</v>
      </c>
      <c r="G60" s="22"/>
      <c r="H60"/>
      <c r="L60" s="22"/>
    </row>
    <row r="61" spans="1:12" x14ac:dyDescent="0.25">
      <c r="A61" s="22" t="s">
        <v>493</v>
      </c>
      <c r="B61" s="22" t="s">
        <v>409</v>
      </c>
      <c r="C61" s="130">
        <v>0</v>
      </c>
      <c r="G61" s="22"/>
      <c r="H61"/>
      <c r="L61" s="22"/>
    </row>
    <row r="62" spans="1:12" x14ac:dyDescent="0.25">
      <c r="A62" s="22" t="s">
        <v>494</v>
      </c>
      <c r="B62" s="22" t="s">
        <v>410</v>
      </c>
      <c r="C62" s="130">
        <v>0</v>
      </c>
      <c r="G62" s="22"/>
      <c r="H62"/>
      <c r="L62" s="22"/>
    </row>
    <row r="63" spans="1:12" x14ac:dyDescent="0.25">
      <c r="A63" s="22" t="s">
        <v>495</v>
      </c>
      <c r="B63" s="22" t="s">
        <v>411</v>
      </c>
      <c r="C63" s="130">
        <v>0</v>
      </c>
      <c r="G63" s="22"/>
      <c r="H63"/>
      <c r="L63" s="22"/>
    </row>
    <row r="64" spans="1:12" x14ac:dyDescent="0.25">
      <c r="A64" s="22" t="s">
        <v>496</v>
      </c>
      <c r="B64" s="22" t="s">
        <v>412</v>
      </c>
      <c r="C64" s="130">
        <v>0</v>
      </c>
      <c r="G64" s="22"/>
      <c r="H64"/>
      <c r="L64" s="22"/>
    </row>
    <row r="65" spans="1:12" x14ac:dyDescent="0.25">
      <c r="A65" s="22" t="s">
        <v>497</v>
      </c>
      <c r="B65" s="22" t="s">
        <v>3</v>
      </c>
      <c r="C65" s="130">
        <v>0</v>
      </c>
      <c r="G65" s="22"/>
      <c r="H65"/>
      <c r="L65" s="22"/>
    </row>
    <row r="66" spans="1:12" x14ac:dyDescent="0.25">
      <c r="A66" s="22" t="s">
        <v>498</v>
      </c>
      <c r="B66" s="22" t="s">
        <v>413</v>
      </c>
      <c r="C66" s="130">
        <v>0</v>
      </c>
      <c r="G66" s="22"/>
      <c r="H66"/>
      <c r="L66" s="22"/>
    </row>
    <row r="67" spans="1:12" x14ac:dyDescent="0.25">
      <c r="A67" s="22" t="s">
        <v>499</v>
      </c>
      <c r="B67" s="22" t="s">
        <v>414</v>
      </c>
      <c r="C67" s="130">
        <v>0</v>
      </c>
      <c r="G67" s="22"/>
      <c r="H67"/>
      <c r="L67" s="22"/>
    </row>
    <row r="68" spans="1:12" x14ac:dyDescent="0.25">
      <c r="A68" s="22" t="s">
        <v>500</v>
      </c>
      <c r="B68" s="22" t="s">
        <v>415</v>
      </c>
      <c r="C68" s="130">
        <v>0</v>
      </c>
      <c r="G68" s="22"/>
      <c r="H68"/>
      <c r="L68" s="22"/>
    </row>
    <row r="69" spans="1:12" x14ac:dyDescent="0.25">
      <c r="A69" s="22" t="s">
        <v>501</v>
      </c>
      <c r="B69" s="22" t="s">
        <v>416</v>
      </c>
      <c r="C69" s="130">
        <v>0</v>
      </c>
      <c r="G69" s="22"/>
      <c r="H69"/>
      <c r="L69" s="22"/>
    </row>
    <row r="70" spans="1:12" x14ac:dyDescent="0.25">
      <c r="A70" s="22" t="s">
        <v>502</v>
      </c>
      <c r="B70" s="22" t="s">
        <v>417</v>
      </c>
      <c r="C70" s="130">
        <v>0</v>
      </c>
      <c r="G70" s="22"/>
      <c r="H70"/>
      <c r="L70" s="22"/>
    </row>
    <row r="71" spans="1:12" x14ac:dyDescent="0.25">
      <c r="A71" s="22" t="s">
        <v>503</v>
      </c>
      <c r="B71" s="22" t="s">
        <v>418</v>
      </c>
      <c r="C71" s="130">
        <v>2.6492574768303223</v>
      </c>
      <c r="G71" s="22"/>
      <c r="H71"/>
      <c r="L71" s="22"/>
    </row>
    <row r="72" spans="1:12" x14ac:dyDescent="0.25">
      <c r="A72" s="22" t="s">
        <v>504</v>
      </c>
      <c r="B72" s="22" t="s">
        <v>419</v>
      </c>
      <c r="C72" s="130">
        <v>0</v>
      </c>
      <c r="G72" s="22"/>
      <c r="H72"/>
      <c r="L72" s="22"/>
    </row>
    <row r="73" spans="1:12" x14ac:dyDescent="0.25">
      <c r="A73" s="22" t="s">
        <v>505</v>
      </c>
      <c r="B73" s="22" t="s">
        <v>420</v>
      </c>
      <c r="C73" s="130">
        <v>0</v>
      </c>
      <c r="G73" s="22"/>
      <c r="H73"/>
      <c r="L73" s="22"/>
    </row>
    <row r="74" spans="1:12" x14ac:dyDescent="0.25">
      <c r="A74" s="22" t="s">
        <v>506</v>
      </c>
      <c r="B74" s="22" t="s">
        <v>421</v>
      </c>
      <c r="C74" s="130">
        <v>0</v>
      </c>
      <c r="G74" s="22"/>
      <c r="H74"/>
      <c r="L74" s="22"/>
    </row>
    <row r="75" spans="1:12" x14ac:dyDescent="0.25">
      <c r="A75" s="22" t="s">
        <v>507</v>
      </c>
      <c r="B75" s="22" t="s">
        <v>422</v>
      </c>
      <c r="C75" s="130">
        <v>0</v>
      </c>
      <c r="G75" s="22"/>
      <c r="H75"/>
      <c r="L75" s="22"/>
    </row>
    <row r="76" spans="1:12" x14ac:dyDescent="0.25">
      <c r="A76" s="22" t="s">
        <v>508</v>
      </c>
      <c r="B76" s="22" t="s">
        <v>6</v>
      </c>
      <c r="C76" s="130">
        <v>0</v>
      </c>
      <c r="G76" s="22"/>
      <c r="H76"/>
      <c r="L76" s="22"/>
    </row>
    <row r="77" spans="1:12" x14ac:dyDescent="0.25">
      <c r="A77" s="22" t="s">
        <v>509</v>
      </c>
      <c r="B77" s="107" t="s">
        <v>261</v>
      </c>
      <c r="C77" s="112">
        <f>SUM(C78:C80)</f>
        <v>0</v>
      </c>
      <c r="G77" s="22"/>
      <c r="H77"/>
      <c r="L77" s="22"/>
    </row>
    <row r="78" spans="1:12" x14ac:dyDescent="0.25">
      <c r="A78" s="22" t="s">
        <v>510</v>
      </c>
      <c r="B78" s="22" t="s">
        <v>424</v>
      </c>
      <c r="C78" s="130">
        <v>0</v>
      </c>
      <c r="G78" s="22"/>
      <c r="H78"/>
      <c r="L78" s="22"/>
    </row>
    <row r="79" spans="1:12" x14ac:dyDescent="0.25">
      <c r="A79" s="22" t="s">
        <v>511</v>
      </c>
      <c r="B79" s="22" t="s">
        <v>425</v>
      </c>
      <c r="C79" s="130">
        <v>0</v>
      </c>
      <c r="G79" s="22"/>
      <c r="H79"/>
      <c r="L79" s="22"/>
    </row>
    <row r="80" spans="1:12" x14ac:dyDescent="0.25">
      <c r="A80" s="22" t="s">
        <v>512</v>
      </c>
      <c r="B80" s="22" t="s">
        <v>2</v>
      </c>
      <c r="C80" s="130">
        <v>0</v>
      </c>
      <c r="G80" s="22"/>
      <c r="H80"/>
      <c r="L80" s="22"/>
    </row>
    <row r="81" spans="1:12" x14ac:dyDescent="0.25">
      <c r="A81" s="22" t="s">
        <v>513</v>
      </c>
      <c r="B81" s="107" t="s">
        <v>83</v>
      </c>
      <c r="C81" s="112">
        <f>SUM(C82:C92)</f>
        <v>0</v>
      </c>
      <c r="G81" s="22"/>
      <c r="H81"/>
      <c r="L81" s="22"/>
    </row>
    <row r="82" spans="1:12" x14ac:dyDescent="0.25">
      <c r="A82" s="22" t="s">
        <v>514</v>
      </c>
      <c r="B82" s="32" t="s">
        <v>263</v>
      </c>
      <c r="C82" s="130">
        <v>0</v>
      </c>
      <c r="G82" s="22"/>
      <c r="H82"/>
      <c r="L82" s="22"/>
    </row>
    <row r="83" spans="1:12" x14ac:dyDescent="0.25">
      <c r="A83" s="22" t="s">
        <v>515</v>
      </c>
      <c r="B83" s="32" t="s">
        <v>423</v>
      </c>
      <c r="C83" s="130">
        <v>0</v>
      </c>
      <c r="G83" s="22"/>
      <c r="H83"/>
      <c r="L83" s="22"/>
    </row>
    <row r="84" spans="1:12" x14ac:dyDescent="0.25">
      <c r="A84" s="22" t="s">
        <v>516</v>
      </c>
      <c r="B84" s="32" t="s">
        <v>265</v>
      </c>
      <c r="C84" s="130">
        <v>0</v>
      </c>
      <c r="G84" s="22"/>
      <c r="H84"/>
      <c r="L84" s="22"/>
    </row>
    <row r="85" spans="1:12" x14ac:dyDescent="0.25">
      <c r="A85" s="22" t="s">
        <v>517</v>
      </c>
      <c r="B85" s="32" t="s">
        <v>267</v>
      </c>
      <c r="C85" s="130">
        <v>0</v>
      </c>
      <c r="G85" s="22"/>
      <c r="H85"/>
      <c r="L85" s="22"/>
    </row>
    <row r="86" spans="1:12" x14ac:dyDescent="0.25">
      <c r="A86" s="22" t="s">
        <v>518</v>
      </c>
      <c r="B86" s="32" t="s">
        <v>11</v>
      </c>
      <c r="C86" s="130">
        <v>0</v>
      </c>
      <c r="G86" s="22"/>
      <c r="H86"/>
      <c r="L86" s="22"/>
    </row>
    <row r="87" spans="1:12" x14ac:dyDescent="0.25">
      <c r="A87" s="22" t="s">
        <v>519</v>
      </c>
      <c r="B87" s="32" t="s">
        <v>270</v>
      </c>
      <c r="C87" s="130">
        <v>0</v>
      </c>
      <c r="G87" s="22"/>
      <c r="H87"/>
      <c r="L87" s="22"/>
    </row>
    <row r="88" spans="1:12" x14ac:dyDescent="0.25">
      <c r="A88" s="22" t="s">
        <v>520</v>
      </c>
      <c r="B88" s="32" t="s">
        <v>272</v>
      </c>
      <c r="C88" s="130">
        <v>0</v>
      </c>
      <c r="G88" s="22"/>
      <c r="H88"/>
      <c r="L88" s="22"/>
    </row>
    <row r="89" spans="1:12" x14ac:dyDescent="0.25">
      <c r="A89" s="22" t="s">
        <v>521</v>
      </c>
      <c r="B89" s="32" t="s">
        <v>274</v>
      </c>
      <c r="C89" s="130">
        <v>0</v>
      </c>
      <c r="G89" s="22"/>
      <c r="H89"/>
      <c r="L89" s="22"/>
    </row>
    <row r="90" spans="1:12" x14ac:dyDescent="0.25">
      <c r="A90" s="22" t="s">
        <v>522</v>
      </c>
      <c r="B90" s="32" t="s">
        <v>276</v>
      </c>
      <c r="C90" s="130">
        <v>0</v>
      </c>
      <c r="G90" s="22"/>
      <c r="H90"/>
      <c r="L90" s="22"/>
    </row>
    <row r="91" spans="1:12" x14ac:dyDescent="0.25">
      <c r="A91" s="22" t="s">
        <v>523</v>
      </c>
      <c r="B91" s="32" t="s">
        <v>278</v>
      </c>
      <c r="C91" s="130">
        <v>0</v>
      </c>
      <c r="G91" s="22"/>
      <c r="H91"/>
      <c r="L91" s="22"/>
    </row>
    <row r="92" spans="1:12" x14ac:dyDescent="0.25">
      <c r="A92" s="22" t="s">
        <v>524</v>
      </c>
      <c r="B92" s="32" t="s">
        <v>83</v>
      </c>
      <c r="C92" s="130">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6"/>
      <c r="B103" s="67" t="s">
        <v>426</v>
      </c>
      <c r="C103" s="66" t="s">
        <v>449</v>
      </c>
      <c r="D103" s="66"/>
      <c r="E103" s="68"/>
      <c r="F103" s="66"/>
      <c r="G103" s="69"/>
      <c r="H103"/>
      <c r="I103" s="29"/>
      <c r="J103" s="27"/>
      <c r="K103" s="29"/>
      <c r="L103" s="43"/>
    </row>
    <row r="104" spans="1:12" x14ac:dyDescent="0.25">
      <c r="A104" s="22" t="s">
        <v>535</v>
      </c>
      <c r="B104" s="108" t="s">
        <v>399</v>
      </c>
      <c r="C104" s="111">
        <f>SUM(C105:C114)</f>
        <v>100</v>
      </c>
      <c r="G104" s="22"/>
      <c r="H104"/>
      <c r="L104" s="22"/>
    </row>
    <row r="105" spans="1:12" x14ac:dyDescent="0.25">
      <c r="A105" s="22" t="s">
        <v>536</v>
      </c>
      <c r="B105" s="32" t="s">
        <v>1032</v>
      </c>
      <c r="C105" s="115">
        <v>13.512029427140465</v>
      </c>
      <c r="G105" s="22"/>
      <c r="H105"/>
      <c r="L105" s="22"/>
    </row>
    <row r="106" spans="1:12" x14ac:dyDescent="0.25">
      <c r="A106" s="22" t="s">
        <v>537</v>
      </c>
      <c r="B106" s="32" t="s">
        <v>1033</v>
      </c>
      <c r="C106" s="115">
        <v>22.610688286166859</v>
      </c>
      <c r="G106" s="22"/>
      <c r="H106"/>
      <c r="L106" s="22"/>
    </row>
    <row r="107" spans="1:12" x14ac:dyDescent="0.25">
      <c r="A107" s="22" t="s">
        <v>538</v>
      </c>
      <c r="B107" s="32" t="s">
        <v>1034</v>
      </c>
      <c r="C107" s="115">
        <v>23.049715155632224</v>
      </c>
      <c r="G107" s="22"/>
      <c r="H107"/>
      <c r="L107" s="22"/>
    </row>
    <row r="108" spans="1:12" x14ac:dyDescent="0.25">
      <c r="A108" s="22" t="s">
        <v>539</v>
      </c>
      <c r="B108" s="32" t="s">
        <v>1035</v>
      </c>
      <c r="C108" s="115">
        <v>2.9710259606661644</v>
      </c>
      <c r="G108" s="22"/>
      <c r="H108"/>
      <c r="L108" s="22"/>
    </row>
    <row r="109" spans="1:12" x14ac:dyDescent="0.25">
      <c r="A109" s="22" t="s">
        <v>540</v>
      </c>
      <c r="B109" s="32" t="s">
        <v>1036</v>
      </c>
      <c r="C109" s="115">
        <v>4.9962605144172434</v>
      </c>
      <c r="G109" s="22"/>
      <c r="H109"/>
      <c r="L109" s="22"/>
    </row>
    <row r="110" spans="1:12" x14ac:dyDescent="0.25">
      <c r="A110" s="22" t="s">
        <v>541</v>
      </c>
      <c r="B110" s="32" t="s">
        <v>1037</v>
      </c>
      <c r="C110" s="115">
        <v>11.305561498891537</v>
      </c>
      <c r="G110" s="22"/>
      <c r="H110"/>
      <c r="L110" s="22"/>
    </row>
    <row r="111" spans="1:12" x14ac:dyDescent="0.25">
      <c r="A111" s="22" t="s">
        <v>542</v>
      </c>
      <c r="B111" s="32" t="s">
        <v>1038</v>
      </c>
      <c r="C111" s="115">
        <v>5.589277395321032</v>
      </c>
      <c r="G111" s="22"/>
      <c r="H111"/>
      <c r="L111" s="22"/>
    </row>
    <row r="112" spans="1:12" x14ac:dyDescent="0.25">
      <c r="A112" s="22" t="s">
        <v>543</v>
      </c>
      <c r="B112" s="32" t="s">
        <v>1039</v>
      </c>
      <c r="C112" s="115">
        <v>10.092077567533199</v>
      </c>
      <c r="G112" s="22"/>
      <c r="H112"/>
      <c r="L112" s="22"/>
    </row>
    <row r="113" spans="1:12" x14ac:dyDescent="0.25">
      <c r="A113" s="22" t="s">
        <v>544</v>
      </c>
      <c r="B113" s="32" t="s">
        <v>1040</v>
      </c>
      <c r="C113" s="115">
        <v>5.8733641942312733</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6"/>
      <c r="B129" s="67" t="s">
        <v>427</v>
      </c>
      <c r="C129" s="66" t="s">
        <v>449</v>
      </c>
      <c r="D129" s="66"/>
      <c r="E129" s="66"/>
      <c r="F129" s="69"/>
      <c r="G129" s="69"/>
      <c r="H129"/>
      <c r="I129" s="29"/>
      <c r="J129" s="29"/>
      <c r="K129" s="43"/>
      <c r="L129" s="43"/>
    </row>
    <row r="130" spans="1:12" x14ac:dyDescent="0.25">
      <c r="A130" s="22" t="s">
        <v>560</v>
      </c>
      <c r="B130" s="22" t="s">
        <v>428</v>
      </c>
      <c r="C130" s="115">
        <v>70.485699555528896</v>
      </c>
      <c r="D130"/>
      <c r="E130"/>
      <c r="F130"/>
      <c r="G130"/>
      <c r="H130"/>
      <c r="I130"/>
      <c r="J130"/>
      <c r="K130"/>
      <c r="L130"/>
    </row>
    <row r="131" spans="1:12" x14ac:dyDescent="0.25">
      <c r="A131" s="22" t="s">
        <v>561</v>
      </c>
      <c r="B131" s="22" t="s">
        <v>429</v>
      </c>
      <c r="C131" s="115">
        <f>100-C130</f>
        <v>29.514300444471104</v>
      </c>
      <c r="D131"/>
      <c r="E131"/>
      <c r="F131"/>
      <c r="G131"/>
      <c r="H131"/>
      <c r="I131"/>
      <c r="J131"/>
      <c r="K131"/>
      <c r="L131"/>
    </row>
    <row r="132" spans="1:12" x14ac:dyDescent="0.25">
      <c r="A132" s="22" t="s">
        <v>562</v>
      </c>
      <c r="B132" s="22" t="s">
        <v>83</v>
      </c>
      <c r="C132" s="115">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6"/>
      <c r="B137" s="67" t="s">
        <v>430</v>
      </c>
      <c r="C137" s="66" t="s">
        <v>449</v>
      </c>
      <c r="D137" s="66"/>
      <c r="E137" s="66"/>
      <c r="F137" s="69"/>
      <c r="G137" s="69"/>
      <c r="H137"/>
      <c r="I137" s="29"/>
      <c r="J137" s="29"/>
      <c r="K137" s="43"/>
      <c r="L137" s="43"/>
    </row>
    <row r="138" spans="1:12" x14ac:dyDescent="0.25">
      <c r="A138" s="22" t="s">
        <v>567</v>
      </c>
      <c r="B138" s="22" t="s">
        <v>431</v>
      </c>
      <c r="C138" s="115">
        <v>10.734014680904828</v>
      </c>
      <c r="D138" s="58"/>
      <c r="E138" s="58"/>
      <c r="F138" s="47"/>
      <c r="G138" s="36"/>
      <c r="H138"/>
      <c r="I138" s="58"/>
      <c r="J138" s="58"/>
      <c r="K138" s="47"/>
      <c r="L138" s="36"/>
    </row>
    <row r="139" spans="1:12" x14ac:dyDescent="0.25">
      <c r="A139" s="22" t="s">
        <v>568</v>
      </c>
      <c r="B139" s="22" t="s">
        <v>432</v>
      </c>
      <c r="C139" s="115">
        <f>100-C138</f>
        <v>89.265985319095165</v>
      </c>
      <c r="D139" s="58"/>
      <c r="E139" s="58"/>
      <c r="F139" s="47"/>
      <c r="G139" s="36"/>
      <c r="H139"/>
      <c r="I139" s="58"/>
      <c r="J139" s="58"/>
      <c r="K139" s="47"/>
      <c r="L139" s="36"/>
    </row>
    <row r="140" spans="1:12" x14ac:dyDescent="0.25">
      <c r="A140" s="22" t="s">
        <v>569</v>
      </c>
      <c r="B140" s="22" t="s">
        <v>83</v>
      </c>
      <c r="C140" s="115">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6"/>
      <c r="B147" s="67" t="s">
        <v>576</v>
      </c>
      <c r="C147" s="66" t="s">
        <v>52</v>
      </c>
      <c r="D147" s="66"/>
      <c r="E147" s="66"/>
      <c r="F147" s="66" t="s">
        <v>449</v>
      </c>
      <c r="G147" s="69"/>
      <c r="H147"/>
      <c r="I147" s="29"/>
      <c r="J147" s="29"/>
      <c r="K147" s="29"/>
      <c r="L147" s="43"/>
    </row>
    <row r="148" spans="1:12" x14ac:dyDescent="0.25">
      <c r="A148" s="22" t="s">
        <v>577</v>
      </c>
      <c r="B148" s="32" t="s">
        <v>578</v>
      </c>
      <c r="C148" s="113">
        <f>+C155+C154</f>
        <v>91.629125459999997</v>
      </c>
      <c r="D148" s="58"/>
      <c r="E148" s="58"/>
      <c r="F148" s="37">
        <f>IF($C$152=0,"",IF(C148="[for completion]","",C148/$C$152))</f>
        <v>7.6128245174370904E-2</v>
      </c>
      <c r="G148" s="36"/>
      <c r="H148"/>
      <c r="I148" s="58"/>
      <c r="J148" s="58"/>
      <c r="K148" s="37"/>
      <c r="L148" s="36"/>
    </row>
    <row r="149" spans="1:12" x14ac:dyDescent="0.25">
      <c r="A149" s="22" t="s">
        <v>579</v>
      </c>
      <c r="B149" s="32" t="s">
        <v>580</v>
      </c>
      <c r="C149" s="113">
        <f>C156+C157</f>
        <v>315.91752327</v>
      </c>
      <c r="D149" s="58"/>
      <c r="E149" s="58"/>
      <c r="F149" s="37">
        <f>IF($C$152=0,"",IF(C149="[for completion]","",C149/$C$152))</f>
        <v>0.26247382091273525</v>
      </c>
      <c r="G149" s="36"/>
      <c r="H149"/>
      <c r="I149" s="58"/>
      <c r="J149" s="58"/>
      <c r="K149" s="37"/>
      <c r="L149" s="36"/>
    </row>
    <row r="150" spans="1:12" x14ac:dyDescent="0.25">
      <c r="A150" s="22" t="s">
        <v>581</v>
      </c>
      <c r="B150" s="32" t="s">
        <v>582</v>
      </c>
      <c r="C150" s="113">
        <f>+C158+C159</f>
        <v>796.06871439999952</v>
      </c>
      <c r="D150" s="58"/>
      <c r="E150" s="58"/>
      <c r="F150" s="37">
        <f>IF($C$152=0,"",IF(C150="[for completion]","",C150/$C$152))</f>
        <v>0.6613979339128947</v>
      </c>
      <c r="G150" s="36"/>
      <c r="H150"/>
      <c r="I150" s="58"/>
      <c r="J150" s="58"/>
      <c r="K150" s="37"/>
      <c r="L150" s="36"/>
    </row>
    <row r="151" spans="1:12" ht="15" customHeight="1" x14ac:dyDescent="0.25">
      <c r="A151" s="22" t="s">
        <v>583</v>
      </c>
      <c r="B151" s="32" t="s">
        <v>584</v>
      </c>
      <c r="C151" s="113">
        <v>-9.5367431640624996E-13</v>
      </c>
      <c r="D151" s="58"/>
      <c r="E151" s="58"/>
      <c r="F151" s="37">
        <f>IF($C$152=0,"",IF(C151="[for completion]","",C151/$C$152))</f>
        <v>-7.9234142868218499E-16</v>
      </c>
      <c r="G151" s="36"/>
      <c r="H151"/>
      <c r="I151" s="58"/>
      <c r="J151" s="58"/>
      <c r="K151" s="37"/>
      <c r="L151" s="36"/>
    </row>
    <row r="152" spans="1:12" ht="15" customHeight="1" x14ac:dyDescent="0.25">
      <c r="A152" s="22" t="s">
        <v>585</v>
      </c>
      <c r="B152" s="38" t="s">
        <v>85</v>
      </c>
      <c r="C152" s="113">
        <f>SUM(C148:C151)</f>
        <v>1203.6153631299985</v>
      </c>
      <c r="D152" s="58"/>
      <c r="E152" s="58"/>
      <c r="F152" s="47">
        <f>SUM(F148:F151)</f>
        <v>1</v>
      </c>
      <c r="G152" s="36"/>
      <c r="H152"/>
      <c r="I152" s="58"/>
      <c r="J152" s="58"/>
      <c r="K152" s="37"/>
      <c r="L152" s="36"/>
    </row>
    <row r="153" spans="1:12" ht="15" customHeight="1" outlineLevel="1" x14ac:dyDescent="0.25">
      <c r="A153" s="22" t="s">
        <v>586</v>
      </c>
      <c r="B153" s="40" t="s">
        <v>587</v>
      </c>
      <c r="C153" s="113">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113">
        <v>19.087640799999999</v>
      </c>
      <c r="D154" s="58"/>
      <c r="E154" s="58"/>
      <c r="F154" s="37">
        <f t="shared" ref="F154:F159" si="2">IF($C$152=0,"",IF(C154="[for completion]","",C154/$C$152))</f>
        <v>1.5858588536426323E-2</v>
      </c>
      <c r="G154" s="36"/>
      <c r="H154"/>
      <c r="I154" s="58"/>
      <c r="J154" s="58"/>
      <c r="K154" s="37"/>
      <c r="L154" s="36"/>
    </row>
    <row r="155" spans="1:12" ht="15" customHeight="1" outlineLevel="1" x14ac:dyDescent="0.25">
      <c r="A155" s="22" t="s">
        <v>590</v>
      </c>
      <c r="B155" s="40" t="s">
        <v>591</v>
      </c>
      <c r="C155" s="113">
        <v>72.541484659999995</v>
      </c>
      <c r="D155" s="58"/>
      <c r="E155" s="58"/>
      <c r="F155" s="37">
        <f t="shared" si="2"/>
        <v>6.0269656637944584E-2</v>
      </c>
      <c r="G155" s="36"/>
      <c r="H155"/>
      <c r="I155" s="58"/>
      <c r="J155" s="58"/>
      <c r="K155" s="37"/>
      <c r="L155" s="36"/>
    </row>
    <row r="156" spans="1:12" ht="15" customHeight="1" outlineLevel="1" x14ac:dyDescent="0.25">
      <c r="A156" s="22" t="s">
        <v>592</v>
      </c>
      <c r="B156" s="40" t="s">
        <v>593</v>
      </c>
      <c r="C156" s="113">
        <v>233.61015659999998</v>
      </c>
      <c r="D156" s="58"/>
      <c r="E156" s="58"/>
      <c r="F156" s="37">
        <f t="shared" si="2"/>
        <v>0.19409037451341382</v>
      </c>
      <c r="G156" s="36"/>
      <c r="H156"/>
      <c r="I156" s="58"/>
      <c r="J156" s="58"/>
      <c r="K156" s="37"/>
      <c r="L156" s="36"/>
    </row>
    <row r="157" spans="1:12" ht="15" customHeight="1" outlineLevel="1" x14ac:dyDescent="0.25">
      <c r="A157" s="22" t="s">
        <v>594</v>
      </c>
      <c r="B157" s="40" t="s">
        <v>595</v>
      </c>
      <c r="C157" s="113">
        <v>82.307366670000008</v>
      </c>
      <c r="D157" s="58"/>
      <c r="E157" s="58"/>
      <c r="F157" s="37">
        <f t="shared" si="2"/>
        <v>6.8383446399321396E-2</v>
      </c>
      <c r="G157" s="36"/>
      <c r="H157"/>
      <c r="I157" s="58"/>
      <c r="J157" s="58"/>
      <c r="K157" s="37"/>
      <c r="L157" s="36"/>
    </row>
    <row r="158" spans="1:12" ht="15" customHeight="1" outlineLevel="1" x14ac:dyDescent="0.25">
      <c r="A158" s="22" t="s">
        <v>596</v>
      </c>
      <c r="B158" s="40" t="s">
        <v>597</v>
      </c>
      <c r="C158" s="113">
        <v>741.84625576999952</v>
      </c>
      <c r="D158" s="58"/>
      <c r="E158" s="58"/>
      <c r="F158" s="37">
        <f t="shared" si="2"/>
        <v>0.61634827744374276</v>
      </c>
      <c r="G158" s="36"/>
      <c r="H158"/>
      <c r="I158" s="58"/>
      <c r="J158" s="58"/>
      <c r="K158" s="37"/>
      <c r="L158" s="36"/>
    </row>
    <row r="159" spans="1:12" ht="15" customHeight="1" outlineLevel="1" x14ac:dyDescent="0.25">
      <c r="A159" s="22" t="s">
        <v>598</v>
      </c>
      <c r="B159" s="40" t="s">
        <v>599</v>
      </c>
      <c r="C159" s="113">
        <v>54.222458629999998</v>
      </c>
      <c r="D159" s="58"/>
      <c r="E159" s="58"/>
      <c r="F159" s="37">
        <f t="shared" si="2"/>
        <v>4.504965646915194E-2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6"/>
      <c r="B166" s="67" t="s">
        <v>606</v>
      </c>
      <c r="C166" s="66" t="s">
        <v>449</v>
      </c>
      <c r="D166" s="66"/>
      <c r="E166" s="66"/>
      <c r="F166" s="69"/>
      <c r="G166" s="69"/>
      <c r="H166"/>
      <c r="I166" s="29"/>
      <c r="J166" s="29"/>
      <c r="K166" s="43"/>
      <c r="L166" s="43"/>
    </row>
    <row r="167" spans="1:12" x14ac:dyDescent="0.25">
      <c r="A167" s="22" t="s">
        <v>607</v>
      </c>
      <c r="B167" s="22" t="s">
        <v>433</v>
      </c>
      <c r="C167" s="115">
        <v>0</v>
      </c>
      <c r="D167"/>
      <c r="E167" s="20"/>
      <c r="F167" s="20"/>
      <c r="G167"/>
      <c r="H167"/>
      <c r="I167"/>
      <c r="J167" s="20"/>
      <c r="K167" s="20"/>
      <c r="L167"/>
    </row>
    <row r="168" spans="1:12" outlineLevel="1" x14ac:dyDescent="0.25">
      <c r="A168" s="22" t="s">
        <v>917</v>
      </c>
      <c r="B168" s="22" t="s">
        <v>916</v>
      </c>
      <c r="C168" s="115">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6"/>
      <c r="B172" s="67" t="s">
        <v>611</v>
      </c>
      <c r="C172" s="66" t="s">
        <v>449</v>
      </c>
      <c r="D172" s="66"/>
      <c r="E172" s="66"/>
      <c r="F172" s="69"/>
      <c r="G172" s="69"/>
      <c r="H172"/>
      <c r="I172" s="29"/>
      <c r="J172" s="29"/>
      <c r="K172" s="43"/>
      <c r="L172" s="43"/>
    </row>
    <row r="173" spans="1:12" ht="15" customHeight="1" x14ac:dyDescent="0.25">
      <c r="A173" s="22" t="s">
        <v>612</v>
      </c>
      <c r="B173" s="22" t="s">
        <v>613</v>
      </c>
      <c r="C173" s="115">
        <v>27.419744310322059</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E403"/>
  <sheetViews>
    <sheetView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812</v>
      </c>
      <c r="B1" s="19"/>
      <c r="C1" s="20"/>
    </row>
    <row r="2" spans="1:5" x14ac:dyDescent="0.25">
      <c r="B2" s="20"/>
      <c r="C2" s="20"/>
    </row>
    <row r="3" spans="1:5" x14ac:dyDescent="0.25">
      <c r="A3" s="59" t="s">
        <v>620</v>
      </c>
      <c r="B3" s="60"/>
      <c r="C3" s="20"/>
    </row>
    <row r="4" spans="1:5" x14ac:dyDescent="0.25">
      <c r="C4" s="20"/>
    </row>
    <row r="5" spans="1:5" ht="37.5" x14ac:dyDescent="0.25">
      <c r="A5" s="64" t="s">
        <v>22</v>
      </c>
      <c r="B5" s="64" t="s">
        <v>1017</v>
      </c>
      <c r="C5" s="70" t="s">
        <v>918</v>
      </c>
    </row>
    <row r="6" spans="1:5" ht="30" x14ac:dyDescent="0.25">
      <c r="A6" s="51" t="s">
        <v>621</v>
      </c>
      <c r="B6" s="29" t="s">
        <v>919</v>
      </c>
      <c r="C6" s="22" t="s">
        <v>920</v>
      </c>
      <c r="E6" s="22"/>
    </row>
    <row r="7" spans="1:5" x14ac:dyDescent="0.25">
      <c r="A7" s="51" t="s">
        <v>622</v>
      </c>
      <c r="B7" s="29" t="s">
        <v>921</v>
      </c>
      <c r="C7" s="22" t="s">
        <v>654</v>
      </c>
      <c r="E7" s="22"/>
    </row>
    <row r="8" spans="1:5" ht="30" x14ac:dyDescent="0.25">
      <c r="A8" s="51" t="s">
        <v>623</v>
      </c>
      <c r="B8" s="29" t="s">
        <v>922</v>
      </c>
      <c r="C8" s="22" t="s">
        <v>923</v>
      </c>
      <c r="E8" s="22"/>
    </row>
    <row r="9" spans="1:5" x14ac:dyDescent="0.25">
      <c r="A9" s="51" t="s">
        <v>624</v>
      </c>
      <c r="B9" s="29" t="s">
        <v>625</v>
      </c>
      <c r="C9" s="22" t="s">
        <v>1041</v>
      </c>
    </row>
    <row r="10" spans="1:5" ht="44.25" customHeight="1" x14ac:dyDescent="0.25">
      <c r="A10" s="51" t="s">
        <v>626</v>
      </c>
      <c r="B10" s="29" t="s">
        <v>797</v>
      </c>
      <c r="C10" s="22" t="s">
        <v>1042</v>
      </c>
    </row>
    <row r="11" spans="1:5" ht="54.75" customHeight="1" x14ac:dyDescent="0.25">
      <c r="A11" s="51" t="s">
        <v>627</v>
      </c>
      <c r="B11" s="29" t="s">
        <v>628</v>
      </c>
      <c r="C11" s="22" t="s">
        <v>1052</v>
      </c>
    </row>
    <row r="12" spans="1:5" x14ac:dyDescent="0.25">
      <c r="A12" s="51" t="s">
        <v>629</v>
      </c>
      <c r="B12" s="29" t="s">
        <v>924</v>
      </c>
      <c r="C12" s="53" t="s">
        <v>967</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961</v>
      </c>
      <c r="C17" s="22" t="s">
        <v>654</v>
      </c>
    </row>
    <row r="18" spans="1:3" ht="75" x14ac:dyDescent="0.25">
      <c r="A18" s="51" t="s">
        <v>640</v>
      </c>
      <c r="B18" s="33" t="s">
        <v>639</v>
      </c>
      <c r="C18" s="22" t="s">
        <v>1051</v>
      </c>
    </row>
    <row r="19" spans="1:3" outlineLevel="1" x14ac:dyDescent="0.25">
      <c r="A19" s="51" t="s">
        <v>925</v>
      </c>
      <c r="B19" s="30" t="s">
        <v>641</v>
      </c>
      <c r="C19" s="22" t="s">
        <v>1043</v>
      </c>
    </row>
    <row r="20" spans="1:3" outlineLevel="1" x14ac:dyDescent="0.25">
      <c r="A20" s="51" t="s">
        <v>926</v>
      </c>
      <c r="B20" s="55" t="s">
        <v>927</v>
      </c>
      <c r="C20" s="53" t="s">
        <v>968</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928</v>
      </c>
      <c r="B26" s="55"/>
      <c r="C26" s="22"/>
    </row>
    <row r="27" spans="1:3" outlineLevel="1" x14ac:dyDescent="0.25">
      <c r="A27" s="51" t="s">
        <v>929</v>
      </c>
      <c r="B27" s="55"/>
      <c r="C27" s="22"/>
    </row>
    <row r="28" spans="1:3" ht="18.75" x14ac:dyDescent="0.25">
      <c r="A28" s="64"/>
      <c r="B28" s="64" t="s">
        <v>930</v>
      </c>
      <c r="C28" s="70" t="s">
        <v>918</v>
      </c>
    </row>
    <row r="29" spans="1:3" x14ac:dyDescent="0.25">
      <c r="A29" s="51" t="s">
        <v>649</v>
      </c>
      <c r="B29" s="29" t="s">
        <v>931</v>
      </c>
      <c r="C29" s="109" t="s">
        <v>654</v>
      </c>
    </row>
    <row r="30" spans="1:3" x14ac:dyDescent="0.25">
      <c r="A30" s="51" t="s">
        <v>652</v>
      </c>
      <c r="B30" s="29" t="s">
        <v>932</v>
      </c>
      <c r="C30" s="109" t="s">
        <v>654</v>
      </c>
    </row>
    <row r="31" spans="1:3" x14ac:dyDescent="0.25">
      <c r="A31" s="51" t="s">
        <v>655</v>
      </c>
      <c r="B31" s="29" t="s">
        <v>933</v>
      </c>
      <c r="C31" s="109" t="s">
        <v>654</v>
      </c>
    </row>
    <row r="32" spans="1:3" outlineLevel="1" x14ac:dyDescent="0.25">
      <c r="A32" s="51" t="s">
        <v>658</v>
      </c>
      <c r="B32" s="110"/>
      <c r="C32" s="109"/>
    </row>
    <row r="33" spans="1:3" outlineLevel="1" x14ac:dyDescent="0.25">
      <c r="A33" s="51" t="s">
        <v>659</v>
      </c>
      <c r="B33" s="110"/>
      <c r="C33" s="109"/>
    </row>
    <row r="34" spans="1:3" outlineLevel="1" x14ac:dyDescent="0.25">
      <c r="A34" s="51" t="s">
        <v>934</v>
      </c>
      <c r="B34" s="110"/>
      <c r="C34" s="109"/>
    </row>
    <row r="35" spans="1:3" x14ac:dyDescent="0.25">
      <c r="A35" s="51" t="s">
        <v>935</v>
      </c>
      <c r="B35" s="110"/>
      <c r="C35" s="109"/>
    </row>
    <row r="36" spans="1:3" x14ac:dyDescent="0.25">
      <c r="A36" s="51" t="s">
        <v>936</v>
      </c>
      <c r="B36" s="110"/>
      <c r="C36" s="109"/>
    </row>
    <row r="37" spans="1:3" x14ac:dyDescent="0.25">
      <c r="A37" s="51" t="s">
        <v>937</v>
      </c>
      <c r="B37" s="110"/>
      <c r="C37" s="109"/>
    </row>
    <row r="38" spans="1:3" x14ac:dyDescent="0.25">
      <c r="A38" s="51" t="s">
        <v>938</v>
      </c>
      <c r="B38" s="110"/>
      <c r="C38" s="109"/>
    </row>
    <row r="39" spans="1:3" x14ac:dyDescent="0.25">
      <c r="A39" s="51" t="s">
        <v>939</v>
      </c>
      <c r="B39" s="110"/>
      <c r="C39" s="109"/>
    </row>
    <row r="40" spans="1:3" x14ac:dyDescent="0.25">
      <c r="A40" s="51" t="s">
        <v>940</v>
      </c>
      <c r="B40" s="110"/>
      <c r="C40" s="109"/>
    </row>
    <row r="41" spans="1:3" x14ac:dyDescent="0.25">
      <c r="A41" s="51" t="s">
        <v>941</v>
      </c>
      <c r="B41" s="110"/>
      <c r="C41" s="109"/>
    </row>
    <row r="42" spans="1:3" x14ac:dyDescent="0.25">
      <c r="A42" s="51" t="s">
        <v>942</v>
      </c>
      <c r="B42" s="110"/>
      <c r="C42" s="109"/>
    </row>
    <row r="43" spans="1:3" x14ac:dyDescent="0.25">
      <c r="A43" s="51" t="s">
        <v>943</v>
      </c>
      <c r="B43" s="110"/>
      <c r="C43" s="109"/>
    </row>
    <row r="44" spans="1:3" ht="18.75" x14ac:dyDescent="0.25">
      <c r="A44" s="64"/>
      <c r="B44" s="64" t="s">
        <v>944</v>
      </c>
      <c r="C44" s="70" t="s">
        <v>648</v>
      </c>
    </row>
    <row r="45" spans="1:3" x14ac:dyDescent="0.25">
      <c r="A45" s="51" t="s">
        <v>660</v>
      </c>
      <c r="B45" s="33" t="s">
        <v>650</v>
      </c>
      <c r="C45" s="22" t="s">
        <v>651</v>
      </c>
    </row>
    <row r="46" spans="1:3" x14ac:dyDescent="0.25">
      <c r="A46" s="51" t="s">
        <v>946</v>
      </c>
      <c r="B46" s="33" t="s">
        <v>653</v>
      </c>
      <c r="C46" s="22" t="s">
        <v>654</v>
      </c>
    </row>
    <row r="47" spans="1:3" x14ac:dyDescent="0.25">
      <c r="A47" s="51" t="s">
        <v>947</v>
      </c>
      <c r="B47" s="33" t="s">
        <v>656</v>
      </c>
      <c r="C47" s="22" t="s">
        <v>657</v>
      </c>
    </row>
    <row r="48" spans="1:3" x14ac:dyDescent="0.25">
      <c r="A48" s="51" t="s">
        <v>662</v>
      </c>
      <c r="B48" s="33" t="s">
        <v>1057</v>
      </c>
      <c r="C48" s="22" t="s">
        <v>1058</v>
      </c>
    </row>
    <row r="49" spans="1:3" x14ac:dyDescent="0.25">
      <c r="A49" s="51" t="s">
        <v>663</v>
      </c>
      <c r="B49" s="32"/>
      <c r="C49" s="22"/>
    </row>
    <row r="50" spans="1:3" x14ac:dyDescent="0.25">
      <c r="A50" s="51" t="s">
        <v>664</v>
      </c>
      <c r="B50" s="33"/>
      <c r="C50" s="22"/>
    </row>
    <row r="51" spans="1:3" ht="18.75" x14ac:dyDescent="0.25">
      <c r="A51" s="64"/>
      <c r="B51" s="64" t="s">
        <v>945</v>
      </c>
      <c r="C51" s="70" t="s">
        <v>918</v>
      </c>
    </row>
    <row r="52" spans="1:3" x14ac:dyDescent="0.25">
      <c r="A52" s="51" t="s">
        <v>948</v>
      </c>
      <c r="B52" s="29" t="s">
        <v>661</v>
      </c>
      <c r="C52" s="22" t="s">
        <v>654</v>
      </c>
    </row>
    <row r="53" spans="1:3" x14ac:dyDescent="0.25">
      <c r="A53" s="51" t="s">
        <v>949</v>
      </c>
      <c r="B53" s="32"/>
    </row>
    <row r="54" spans="1:3" x14ac:dyDescent="0.25">
      <c r="A54" s="51" t="s">
        <v>950</v>
      </c>
      <c r="B54" s="32"/>
    </row>
    <row r="55" spans="1:3" x14ac:dyDescent="0.25">
      <c r="A55" s="51" t="s">
        <v>951</v>
      </c>
      <c r="B55" s="32"/>
    </row>
    <row r="56" spans="1:3" x14ac:dyDescent="0.25">
      <c r="A56" s="51" t="s">
        <v>952</v>
      </c>
      <c r="B56" s="32"/>
    </row>
    <row r="57" spans="1:3" x14ac:dyDescent="0.25">
      <c r="A57" s="51" t="s">
        <v>953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9"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B1:N246"/>
  <sheetViews>
    <sheetView zoomScale="80" zoomScaleNormal="80" workbookViewId="0">
      <selection activeCell="J29" sqref="J29"/>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123" customFormat="1" ht="31.5" x14ac:dyDescent="0.25">
      <c r="B1" s="120" t="s">
        <v>1025</v>
      </c>
      <c r="C1" s="121"/>
      <c r="D1" s="121"/>
      <c r="E1" s="121"/>
      <c r="F1" s="121"/>
      <c r="G1" s="121"/>
      <c r="H1" s="121"/>
      <c r="I1" s="122"/>
      <c r="J1" s="121"/>
      <c r="K1" s="121"/>
      <c r="L1" s="121"/>
      <c r="M1" s="121"/>
      <c r="N1" s="121"/>
    </row>
    <row r="2" spans="2:14" s="124" customFormat="1" x14ac:dyDescent="0.25">
      <c r="I2" s="125"/>
    </row>
    <row r="3" spans="2:14" x14ac:dyDescent="0.25">
      <c r="B3" s="67" t="s">
        <v>955</v>
      </c>
      <c r="C3" s="66" t="s">
        <v>1023</v>
      </c>
      <c r="D3" s="67" t="s">
        <v>956</v>
      </c>
      <c r="E3" s="66" t="s">
        <v>957</v>
      </c>
      <c r="F3" s="67" t="s">
        <v>958</v>
      </c>
      <c r="G3" s="67" t="s">
        <v>1014</v>
      </c>
      <c r="H3" s="66" t="s">
        <v>959</v>
      </c>
      <c r="I3" s="67" t="s">
        <v>1024</v>
      </c>
      <c r="J3" s="67" t="s">
        <v>1021</v>
      </c>
    </row>
    <row r="4" spans="2:14" x14ac:dyDescent="0.25">
      <c r="B4" t="s">
        <v>1044</v>
      </c>
      <c r="C4" s="132"/>
      <c r="D4" s="82">
        <v>38890</v>
      </c>
      <c r="E4" s="82">
        <v>46195</v>
      </c>
      <c r="F4" s="133">
        <v>220710000</v>
      </c>
      <c r="G4" s="134" t="s">
        <v>839</v>
      </c>
      <c r="H4" s="135">
        <v>3.375</v>
      </c>
      <c r="I4" s="136" t="s">
        <v>1031</v>
      </c>
      <c r="J4" s="136" t="s">
        <v>1029</v>
      </c>
    </row>
    <row r="5" spans="2:14" x14ac:dyDescent="0.25">
      <c r="B5" t="s">
        <v>1045</v>
      </c>
      <c r="D5" s="82">
        <v>39262</v>
      </c>
      <c r="E5" s="82">
        <v>46567</v>
      </c>
      <c r="F5" s="133">
        <v>100000000</v>
      </c>
      <c r="G5" s="51" t="s">
        <v>158</v>
      </c>
      <c r="H5" s="137" t="s">
        <v>1046</v>
      </c>
      <c r="I5" s="136" t="s">
        <v>1031</v>
      </c>
      <c r="J5" s="136" t="s">
        <v>1029</v>
      </c>
    </row>
    <row r="6" spans="2:14" x14ac:dyDescent="0.25">
      <c r="B6" t="s">
        <v>1047</v>
      </c>
      <c r="D6" s="82">
        <v>44454</v>
      </c>
      <c r="E6" s="82">
        <v>50298</v>
      </c>
      <c r="F6" s="133">
        <v>20000000</v>
      </c>
      <c r="G6" s="51" t="s">
        <v>158</v>
      </c>
      <c r="H6" s="135">
        <v>0.56999999999999995</v>
      </c>
      <c r="I6" s="136" t="s">
        <v>1031</v>
      </c>
      <c r="J6" s="136" t="s">
        <v>1029</v>
      </c>
    </row>
    <row r="7" spans="2:14" x14ac:dyDescent="0.25">
      <c r="B7" t="s">
        <v>1048</v>
      </c>
      <c r="D7" s="82">
        <v>44468</v>
      </c>
      <c r="E7" s="82">
        <v>47025</v>
      </c>
      <c r="F7" s="133">
        <v>250000000</v>
      </c>
      <c r="G7" s="51" t="s">
        <v>158</v>
      </c>
      <c r="H7" s="135">
        <v>0.01</v>
      </c>
      <c r="I7" s="136" t="s">
        <v>1031</v>
      </c>
      <c r="J7" s="136" t="s">
        <v>1029</v>
      </c>
    </row>
    <row r="8" spans="2:14" x14ac:dyDescent="0.25">
      <c r="B8" t="s">
        <v>1049</v>
      </c>
      <c r="D8" s="82">
        <v>44622</v>
      </c>
      <c r="E8" s="82">
        <v>46448</v>
      </c>
      <c r="F8" s="133">
        <v>400000000</v>
      </c>
      <c r="G8" s="51" t="s">
        <v>158</v>
      </c>
      <c r="H8" s="135">
        <v>0.75</v>
      </c>
      <c r="I8" s="136" t="s">
        <v>1031</v>
      </c>
      <c r="J8" s="136" t="s">
        <v>1029</v>
      </c>
    </row>
    <row r="9" spans="2:14" x14ac:dyDescent="0.25">
      <c r="B9" t="s">
        <v>1050</v>
      </c>
      <c r="D9" s="82">
        <v>45209</v>
      </c>
      <c r="E9" s="82">
        <v>45940</v>
      </c>
      <c r="F9" s="133">
        <v>50000000</v>
      </c>
      <c r="G9" s="51" t="s">
        <v>158</v>
      </c>
      <c r="H9" s="138">
        <v>4</v>
      </c>
      <c r="I9" s="136" t="s">
        <v>1029</v>
      </c>
      <c r="J9" s="136" t="s">
        <v>1031</v>
      </c>
    </row>
    <row r="10" spans="2:14" x14ac:dyDescent="0.25">
      <c r="D10" s="82"/>
      <c r="E10" s="82"/>
      <c r="F10" s="83"/>
    </row>
    <row r="11" spans="2:14" x14ac:dyDescent="0.25">
      <c r="D11" s="82"/>
      <c r="E11" s="82"/>
      <c r="F11" s="83"/>
    </row>
    <row r="12" spans="2:14" x14ac:dyDescent="0.25">
      <c r="D12" s="82"/>
      <c r="E12" s="82"/>
      <c r="F12" s="83"/>
    </row>
    <row r="13" spans="2:14" x14ac:dyDescent="0.25">
      <c r="D13" s="82"/>
      <c r="E13" s="82"/>
      <c r="F13" s="83"/>
    </row>
    <row r="14" spans="2:14" x14ac:dyDescent="0.25">
      <c r="D14" s="82"/>
      <c r="E14" s="82"/>
      <c r="F14" s="83"/>
    </row>
    <row r="15" spans="2:14" x14ac:dyDescent="0.25">
      <c r="D15" s="82"/>
      <c r="E15" s="82"/>
      <c r="F15" s="83"/>
    </row>
    <row r="16" spans="2:14" x14ac:dyDescent="0.25">
      <c r="D16" s="82"/>
      <c r="E16" s="82"/>
      <c r="F16" s="83"/>
    </row>
    <row r="17" spans="4:6" x14ac:dyDescent="0.25">
      <c r="D17" s="82"/>
      <c r="E17" s="82"/>
      <c r="F17" s="83"/>
    </row>
    <row r="18" spans="4:6" x14ac:dyDescent="0.25">
      <c r="D18" s="82"/>
      <c r="E18" s="82"/>
      <c r="F18" s="83"/>
    </row>
    <row r="19" spans="4:6" x14ac:dyDescent="0.25">
      <c r="D19" s="82"/>
      <c r="E19" s="82"/>
      <c r="F19" s="83"/>
    </row>
    <row r="20" spans="4:6" x14ac:dyDescent="0.25">
      <c r="D20" s="82"/>
      <c r="E20" s="82"/>
      <c r="F20" s="83"/>
    </row>
    <row r="21" spans="4:6" x14ac:dyDescent="0.25">
      <c r="D21" s="82"/>
      <c r="E21" s="82"/>
      <c r="F21" s="83"/>
    </row>
    <row r="22" spans="4:6" x14ac:dyDescent="0.25">
      <c r="D22" s="82"/>
      <c r="E22" s="82"/>
      <c r="F22" s="83"/>
    </row>
    <row r="23" spans="4:6" x14ac:dyDescent="0.25">
      <c r="D23" s="82"/>
      <c r="E23" s="82"/>
      <c r="F23" s="83"/>
    </row>
    <row r="24" spans="4:6" x14ac:dyDescent="0.25">
      <c r="D24" s="82"/>
      <c r="E24" s="82"/>
      <c r="F24" s="83"/>
    </row>
    <row r="25" spans="4:6" x14ac:dyDescent="0.25">
      <c r="D25" s="82"/>
      <c r="E25" s="82"/>
      <c r="F25" s="83"/>
    </row>
    <row r="26" spans="4:6" x14ac:dyDescent="0.25">
      <c r="D26" s="82"/>
      <c r="E26" s="82"/>
      <c r="F26" s="83"/>
    </row>
    <row r="27" spans="4:6" x14ac:dyDescent="0.25">
      <c r="D27" s="82"/>
      <c r="E27" s="82"/>
      <c r="F27" s="83"/>
    </row>
    <row r="28" spans="4:6" x14ac:dyDescent="0.25">
      <c r="D28" s="82"/>
      <c r="E28" s="82"/>
      <c r="F28" s="83"/>
    </row>
    <row r="29" spans="4:6" x14ac:dyDescent="0.25">
      <c r="D29" s="82"/>
      <c r="E29" s="82"/>
      <c r="F29" s="83"/>
    </row>
    <row r="30" spans="4:6" x14ac:dyDescent="0.25">
      <c r="D30" s="82"/>
      <c r="E30" s="82"/>
      <c r="F30" s="83"/>
    </row>
    <row r="31" spans="4:6" x14ac:dyDescent="0.25">
      <c r="D31" s="82"/>
      <c r="E31" s="82"/>
      <c r="F31" s="83"/>
    </row>
    <row r="32" spans="4:6" x14ac:dyDescent="0.25">
      <c r="D32" s="82"/>
      <c r="E32" s="82"/>
      <c r="F32" s="83"/>
    </row>
    <row r="33" spans="4:6" x14ac:dyDescent="0.25">
      <c r="D33" s="82"/>
      <c r="E33" s="82"/>
      <c r="F33" s="83"/>
    </row>
    <row r="34" spans="4:6" x14ac:dyDescent="0.25">
      <c r="D34" s="82"/>
      <c r="E34" s="82"/>
      <c r="F34" s="83"/>
    </row>
    <row r="35" spans="4:6" x14ac:dyDescent="0.25">
      <c r="D35" s="82"/>
      <c r="E35" s="82"/>
      <c r="F35" s="83"/>
    </row>
    <row r="36" spans="4:6" x14ac:dyDescent="0.25">
      <c r="D36" s="82"/>
      <c r="E36" s="82"/>
      <c r="F36" s="83"/>
    </row>
    <row r="37" spans="4:6" x14ac:dyDescent="0.25">
      <c r="D37" s="82"/>
      <c r="E37" s="82"/>
      <c r="F37" s="83"/>
    </row>
    <row r="38" spans="4:6" x14ac:dyDescent="0.25">
      <c r="D38" s="82"/>
      <c r="E38" s="82"/>
      <c r="F38" s="83"/>
    </row>
    <row r="39" spans="4:6" x14ac:dyDescent="0.25">
      <c r="D39" s="82"/>
      <c r="E39" s="82"/>
      <c r="F39" s="83"/>
    </row>
    <row r="40" spans="4:6" x14ac:dyDescent="0.25">
      <c r="D40" s="82"/>
      <c r="E40" s="82"/>
      <c r="F40" s="83"/>
    </row>
    <row r="41" spans="4:6" x14ac:dyDescent="0.25">
      <c r="D41" s="82"/>
      <c r="E41" s="82"/>
      <c r="F41" s="83"/>
    </row>
    <row r="42" spans="4:6" x14ac:dyDescent="0.25">
      <c r="D42" s="82"/>
      <c r="E42" s="82"/>
      <c r="F42" s="83"/>
    </row>
    <row r="43" spans="4:6" x14ac:dyDescent="0.25">
      <c r="D43" s="82"/>
      <c r="E43" s="82"/>
      <c r="F43" s="83"/>
    </row>
    <row r="44" spans="4:6" x14ac:dyDescent="0.25">
      <c r="D44" s="82"/>
      <c r="E44" s="82"/>
      <c r="F44" s="83"/>
    </row>
    <row r="45" spans="4:6" x14ac:dyDescent="0.25">
      <c r="D45" s="82"/>
      <c r="E45" s="82"/>
      <c r="F45" s="83"/>
    </row>
    <row r="46" spans="4:6" x14ac:dyDescent="0.25">
      <c r="D46" s="82"/>
      <c r="E46" s="82"/>
      <c r="F46" s="83"/>
    </row>
    <row r="47" spans="4:6" x14ac:dyDescent="0.25">
      <c r="D47" s="82"/>
      <c r="E47" s="82"/>
      <c r="F47" s="83"/>
    </row>
    <row r="48" spans="4:6" x14ac:dyDescent="0.25">
      <c r="D48" s="82"/>
      <c r="E48" s="82"/>
      <c r="F48" s="83"/>
    </row>
    <row r="49" spans="4:6" x14ac:dyDescent="0.25">
      <c r="D49" s="82"/>
      <c r="E49" s="82"/>
      <c r="F49" s="83"/>
    </row>
    <row r="50" spans="4:6" x14ac:dyDescent="0.25">
      <c r="D50" s="82"/>
      <c r="E50" s="82"/>
      <c r="F50" s="83"/>
    </row>
    <row r="51" spans="4:6" x14ac:dyDescent="0.25">
      <c r="D51" s="82"/>
      <c r="E51" s="82"/>
      <c r="F51" s="83"/>
    </row>
    <row r="52" spans="4:6" x14ac:dyDescent="0.25">
      <c r="D52" s="82"/>
      <c r="E52" s="82"/>
      <c r="F52" s="83"/>
    </row>
    <row r="53" spans="4:6" x14ac:dyDescent="0.25">
      <c r="D53" s="82"/>
      <c r="E53" s="82"/>
      <c r="F53" s="83"/>
    </row>
    <row r="54" spans="4:6" x14ac:dyDescent="0.25">
      <c r="D54" s="82"/>
      <c r="E54" s="82"/>
      <c r="F54" s="83"/>
    </row>
    <row r="55" spans="4:6" x14ac:dyDescent="0.25">
      <c r="D55" s="82"/>
      <c r="E55" s="82"/>
      <c r="F55" s="83"/>
    </row>
    <row r="56" spans="4:6" x14ac:dyDescent="0.25">
      <c r="D56" s="82"/>
      <c r="E56" s="82"/>
      <c r="F56" s="83"/>
    </row>
    <row r="57" spans="4:6" x14ac:dyDescent="0.25">
      <c r="D57" s="82"/>
      <c r="E57" s="82"/>
      <c r="F57" s="83"/>
    </row>
    <row r="58" spans="4:6" x14ac:dyDescent="0.25">
      <c r="D58" s="82"/>
      <c r="E58" s="82"/>
      <c r="F58" s="83"/>
    </row>
    <row r="59" spans="4:6" x14ac:dyDescent="0.25">
      <c r="D59" s="82"/>
      <c r="E59" s="82"/>
      <c r="F59" s="83"/>
    </row>
    <row r="60" spans="4:6" x14ac:dyDescent="0.25">
      <c r="D60" s="82"/>
      <c r="E60" s="82"/>
      <c r="F60" s="83"/>
    </row>
    <row r="61" spans="4:6" x14ac:dyDescent="0.25">
      <c r="D61" s="82"/>
      <c r="E61" s="82"/>
      <c r="F61" s="83"/>
    </row>
    <row r="62" spans="4:6" x14ac:dyDescent="0.25">
      <c r="D62" s="82"/>
      <c r="E62" s="82"/>
      <c r="F62" s="83"/>
    </row>
    <row r="63" spans="4:6" x14ac:dyDescent="0.25">
      <c r="D63" s="82"/>
      <c r="E63" s="82"/>
      <c r="F63" s="83"/>
    </row>
    <row r="64" spans="4:6" x14ac:dyDescent="0.25">
      <c r="D64" s="82"/>
      <c r="E64" s="82"/>
      <c r="F64" s="83"/>
    </row>
    <row r="65" spans="4:6" x14ac:dyDescent="0.25">
      <c r="D65" s="82"/>
      <c r="E65" s="82"/>
      <c r="F65" s="83"/>
    </row>
    <row r="66" spans="4:6" x14ac:dyDescent="0.25">
      <c r="D66" s="82"/>
      <c r="E66" s="82"/>
      <c r="F66" s="83"/>
    </row>
    <row r="67" spans="4:6" x14ac:dyDescent="0.25">
      <c r="D67" s="82"/>
      <c r="E67" s="82"/>
      <c r="F67" s="83"/>
    </row>
    <row r="68" spans="4:6" x14ac:dyDescent="0.25">
      <c r="D68" s="82"/>
      <c r="E68" s="82"/>
      <c r="F68" s="83"/>
    </row>
    <row r="69" spans="4:6" x14ac:dyDescent="0.25">
      <c r="D69" s="82"/>
      <c r="E69" s="82"/>
      <c r="F69" s="83"/>
    </row>
    <row r="70" spans="4:6" x14ac:dyDescent="0.25">
      <c r="D70" s="82"/>
      <c r="E70" s="82"/>
      <c r="F70" s="83"/>
    </row>
    <row r="71" spans="4:6" x14ac:dyDescent="0.25">
      <c r="D71" s="82"/>
      <c r="E71" s="82"/>
      <c r="F71" s="83"/>
    </row>
    <row r="72" spans="4:6" x14ac:dyDescent="0.25">
      <c r="D72" s="82"/>
      <c r="E72" s="82"/>
      <c r="F72" s="83"/>
    </row>
    <row r="73" spans="4:6" x14ac:dyDescent="0.25">
      <c r="D73" s="82"/>
      <c r="E73" s="82"/>
      <c r="F73" s="83"/>
    </row>
    <row r="74" spans="4:6" x14ac:dyDescent="0.25">
      <c r="D74" s="82"/>
      <c r="E74" s="82"/>
      <c r="F74" s="83"/>
    </row>
    <row r="75" spans="4:6" x14ac:dyDescent="0.25">
      <c r="D75" s="82"/>
      <c r="E75" s="82"/>
      <c r="F75" s="83"/>
    </row>
    <row r="76" spans="4:6" x14ac:dyDescent="0.25">
      <c r="D76" s="82"/>
      <c r="E76" s="82"/>
      <c r="F76" s="83"/>
    </row>
    <row r="77" spans="4:6" x14ac:dyDescent="0.25">
      <c r="D77" s="82"/>
      <c r="E77" s="82"/>
      <c r="F77" s="83"/>
    </row>
    <row r="78" spans="4:6" x14ac:dyDescent="0.25">
      <c r="D78" s="82"/>
      <c r="E78" s="82"/>
      <c r="F78" s="83"/>
    </row>
    <row r="79" spans="4:6" x14ac:dyDescent="0.25">
      <c r="D79" s="82"/>
      <c r="E79" s="82"/>
      <c r="F79" s="83"/>
    </row>
    <row r="80" spans="4:6" x14ac:dyDescent="0.25">
      <c r="D80" s="82"/>
      <c r="E80" s="82"/>
      <c r="F80" s="83"/>
    </row>
    <row r="81" spans="4:6" x14ac:dyDescent="0.25">
      <c r="D81" s="82"/>
      <c r="E81" s="82"/>
      <c r="F81" s="83"/>
    </row>
    <row r="82" spans="4:6" x14ac:dyDescent="0.25">
      <c r="D82" s="82"/>
      <c r="E82" s="82"/>
      <c r="F82" s="83"/>
    </row>
    <row r="83" spans="4:6" x14ac:dyDescent="0.25">
      <c r="D83" s="82"/>
      <c r="E83" s="82"/>
      <c r="F83" s="83"/>
    </row>
    <row r="84" spans="4:6" x14ac:dyDescent="0.25">
      <c r="D84" s="82"/>
      <c r="E84" s="82"/>
      <c r="F84" s="83"/>
    </row>
    <row r="85" spans="4:6" x14ac:dyDescent="0.25">
      <c r="D85" s="82"/>
      <c r="E85" s="82"/>
      <c r="F85" s="83"/>
    </row>
    <row r="86" spans="4:6" x14ac:dyDescent="0.25">
      <c r="D86" s="82"/>
      <c r="E86" s="82"/>
      <c r="F86" s="83"/>
    </row>
    <row r="87" spans="4:6" x14ac:dyDescent="0.25">
      <c r="D87" s="82"/>
      <c r="E87" s="82"/>
      <c r="F87" s="83"/>
    </row>
    <row r="88" spans="4:6" x14ac:dyDescent="0.25">
      <c r="D88" s="82"/>
      <c r="E88" s="82"/>
      <c r="F88" s="83"/>
    </row>
    <row r="89" spans="4:6" x14ac:dyDescent="0.25">
      <c r="D89" s="82"/>
      <c r="E89" s="82"/>
      <c r="F89" s="83"/>
    </row>
    <row r="90" spans="4:6" x14ac:dyDescent="0.25">
      <c r="D90" s="82"/>
      <c r="E90" s="82"/>
      <c r="F90" s="83"/>
    </row>
    <row r="91" spans="4:6" x14ac:dyDescent="0.25">
      <c r="D91" s="82"/>
      <c r="E91" s="82"/>
      <c r="F91" s="83"/>
    </row>
    <row r="92" spans="4:6" x14ac:dyDescent="0.25">
      <c r="D92" s="82"/>
      <c r="E92" s="82"/>
      <c r="F92" s="83"/>
    </row>
    <row r="93" spans="4:6" x14ac:dyDescent="0.25">
      <c r="D93" s="82"/>
      <c r="E93" s="82"/>
      <c r="F93" s="83"/>
    </row>
    <row r="94" spans="4:6" x14ac:dyDescent="0.25">
      <c r="D94" s="82"/>
      <c r="E94" s="82"/>
      <c r="F94" s="83"/>
    </row>
    <row r="95" spans="4:6" x14ac:dyDescent="0.25">
      <c r="D95" s="82"/>
      <c r="E95" s="82"/>
      <c r="F95" s="83"/>
    </row>
    <row r="96" spans="4:6" x14ac:dyDescent="0.25">
      <c r="D96" s="82"/>
      <c r="E96" s="82"/>
      <c r="F96" s="83"/>
    </row>
    <row r="97" spans="4:6" x14ac:dyDescent="0.25">
      <c r="D97" s="82"/>
      <c r="E97" s="82"/>
      <c r="F97" s="83"/>
    </row>
    <row r="98" spans="4:6" x14ac:dyDescent="0.25">
      <c r="D98" s="82"/>
      <c r="E98" s="82"/>
      <c r="F98" s="83"/>
    </row>
    <row r="99" spans="4:6" x14ac:dyDescent="0.25">
      <c r="D99" s="82"/>
      <c r="E99" s="82"/>
      <c r="F99" s="83"/>
    </row>
    <row r="100" spans="4:6" x14ac:dyDescent="0.25">
      <c r="D100" s="82"/>
      <c r="E100" s="82"/>
      <c r="F100" s="83"/>
    </row>
    <row r="101" spans="4:6" x14ac:dyDescent="0.25">
      <c r="D101" s="82"/>
      <c r="E101" s="82"/>
      <c r="F101" s="83"/>
    </row>
    <row r="102" spans="4:6" x14ac:dyDescent="0.25">
      <c r="D102" s="82"/>
      <c r="E102" s="82"/>
      <c r="F102" s="83"/>
    </row>
    <row r="103" spans="4:6" x14ac:dyDescent="0.25">
      <c r="D103" s="82"/>
      <c r="E103" s="82"/>
      <c r="F103" s="83"/>
    </row>
    <row r="104" spans="4:6" x14ac:dyDescent="0.25">
      <c r="D104" s="82"/>
      <c r="E104" s="82"/>
      <c r="F104" s="83"/>
    </row>
    <row r="105" spans="4:6" x14ac:dyDescent="0.25">
      <c r="D105" s="82"/>
      <c r="E105" s="82"/>
      <c r="F105" s="83"/>
    </row>
    <row r="106" spans="4:6" x14ac:dyDescent="0.25">
      <c r="D106" s="82"/>
      <c r="E106" s="82"/>
      <c r="F106" s="83"/>
    </row>
    <row r="107" spans="4:6" x14ac:dyDescent="0.25">
      <c r="D107" s="82"/>
      <c r="E107" s="82"/>
      <c r="F107" s="83"/>
    </row>
    <row r="108" spans="4:6" x14ac:dyDescent="0.25">
      <c r="D108" s="82"/>
      <c r="E108" s="82"/>
      <c r="F108" s="83"/>
    </row>
    <row r="109" spans="4:6" x14ac:dyDescent="0.25">
      <c r="D109" s="82"/>
      <c r="E109" s="82"/>
      <c r="F109" s="83"/>
    </row>
    <row r="110" spans="4:6" x14ac:dyDescent="0.25">
      <c r="D110" s="82"/>
      <c r="E110" s="82"/>
      <c r="F110" s="83"/>
    </row>
    <row r="111" spans="4:6" x14ac:dyDescent="0.25">
      <c r="D111" s="82"/>
      <c r="E111" s="82"/>
      <c r="F111" s="83"/>
    </row>
    <row r="112" spans="4:6" x14ac:dyDescent="0.25">
      <c r="D112" s="82"/>
      <c r="E112" s="82"/>
      <c r="F112" s="83"/>
    </row>
    <row r="113" spans="4:6" x14ac:dyDescent="0.25">
      <c r="D113" s="82"/>
      <c r="E113" s="82"/>
      <c r="F113" s="83"/>
    </row>
    <row r="114" spans="4:6" x14ac:dyDescent="0.25">
      <c r="D114" s="82"/>
      <c r="E114" s="82"/>
      <c r="F114" s="83"/>
    </row>
    <row r="115" spans="4:6" x14ac:dyDescent="0.25">
      <c r="D115" s="82"/>
      <c r="E115" s="82"/>
      <c r="F115" s="83"/>
    </row>
    <row r="116" spans="4:6" x14ac:dyDescent="0.25">
      <c r="D116" s="82"/>
      <c r="E116" s="82"/>
      <c r="F116" s="83"/>
    </row>
    <row r="117" spans="4:6" x14ac:dyDescent="0.25">
      <c r="D117" s="82"/>
      <c r="E117" s="82"/>
      <c r="F117" s="83"/>
    </row>
    <row r="118" spans="4:6" x14ac:dyDescent="0.25">
      <c r="D118" s="82"/>
      <c r="E118" s="82"/>
      <c r="F118" s="83"/>
    </row>
    <row r="119" spans="4:6" x14ac:dyDescent="0.25">
      <c r="D119" s="82"/>
      <c r="E119" s="82"/>
      <c r="F119" s="83"/>
    </row>
    <row r="120" spans="4:6" x14ac:dyDescent="0.25">
      <c r="D120" s="82"/>
      <c r="E120" s="82"/>
      <c r="F120" s="83"/>
    </row>
    <row r="121" spans="4:6" x14ac:dyDescent="0.25">
      <c r="D121" s="82"/>
      <c r="E121" s="82"/>
      <c r="F121" s="83"/>
    </row>
    <row r="122" spans="4:6" x14ac:dyDescent="0.25">
      <c r="D122" s="82"/>
      <c r="E122" s="82"/>
      <c r="F122" s="83"/>
    </row>
    <row r="123" spans="4:6" x14ac:dyDescent="0.25">
      <c r="D123" s="82"/>
      <c r="E123" s="82"/>
      <c r="F123" s="83"/>
    </row>
    <row r="124" spans="4:6" x14ac:dyDescent="0.25">
      <c r="D124" s="82"/>
      <c r="E124" s="82"/>
      <c r="F124" s="83"/>
    </row>
    <row r="125" spans="4:6" x14ac:dyDescent="0.25">
      <c r="D125" s="82"/>
      <c r="E125" s="82"/>
      <c r="F125" s="83"/>
    </row>
    <row r="126" spans="4:6" x14ac:dyDescent="0.25">
      <c r="D126" s="82"/>
      <c r="E126" s="82"/>
      <c r="F126" s="83"/>
    </row>
    <row r="127" spans="4:6" x14ac:dyDescent="0.25">
      <c r="D127" s="82"/>
      <c r="E127" s="82"/>
      <c r="F127" s="83"/>
    </row>
    <row r="128" spans="4:6" x14ac:dyDescent="0.25">
      <c r="D128" s="82"/>
      <c r="E128" s="82"/>
      <c r="F128" s="83"/>
    </row>
    <row r="129" spans="4:6" x14ac:dyDescent="0.25">
      <c r="D129" s="82"/>
      <c r="E129" s="82"/>
      <c r="F129" s="83"/>
    </row>
    <row r="130" spans="4:6" x14ac:dyDescent="0.25">
      <c r="D130" s="82"/>
      <c r="E130" s="82"/>
      <c r="F130" s="83"/>
    </row>
    <row r="131" spans="4:6" x14ac:dyDescent="0.25">
      <c r="D131" s="82"/>
      <c r="E131" s="82"/>
      <c r="F131" s="83"/>
    </row>
    <row r="132" spans="4:6" x14ac:dyDescent="0.25">
      <c r="D132" s="82"/>
      <c r="E132" s="82"/>
      <c r="F132" s="83"/>
    </row>
    <row r="133" spans="4:6" x14ac:dyDescent="0.25">
      <c r="D133" s="82"/>
      <c r="E133" s="82"/>
      <c r="F133" s="83"/>
    </row>
    <row r="134" spans="4:6" x14ac:dyDescent="0.25">
      <c r="D134" s="82"/>
      <c r="E134" s="82"/>
      <c r="F134" s="83"/>
    </row>
    <row r="135" spans="4:6" x14ac:dyDescent="0.25">
      <c r="D135" s="82"/>
      <c r="E135" s="82"/>
      <c r="F135" s="83"/>
    </row>
    <row r="136" spans="4:6" x14ac:dyDescent="0.25">
      <c r="D136" s="82"/>
      <c r="E136" s="82"/>
      <c r="F136" s="83"/>
    </row>
    <row r="137" spans="4:6" x14ac:dyDescent="0.25">
      <c r="D137" s="82"/>
      <c r="E137" s="82"/>
      <c r="F137" s="83"/>
    </row>
    <row r="138" spans="4:6" x14ac:dyDescent="0.25">
      <c r="D138" s="82"/>
      <c r="E138" s="82"/>
      <c r="F138" s="83"/>
    </row>
    <row r="139" spans="4:6" x14ac:dyDescent="0.25">
      <c r="D139" s="82"/>
      <c r="E139" s="82"/>
      <c r="F139" s="83"/>
    </row>
    <row r="140" spans="4:6" x14ac:dyDescent="0.25">
      <c r="D140" s="82"/>
      <c r="E140" s="82"/>
      <c r="F140" s="83"/>
    </row>
    <row r="141" spans="4:6" x14ac:dyDescent="0.25">
      <c r="D141" s="82"/>
      <c r="E141" s="82"/>
      <c r="F141" s="83"/>
    </row>
    <row r="142" spans="4:6" x14ac:dyDescent="0.25">
      <c r="D142" s="82"/>
      <c r="E142" s="82"/>
      <c r="F142" s="83"/>
    </row>
    <row r="143" spans="4:6" x14ac:dyDescent="0.25">
      <c r="D143" s="82"/>
      <c r="E143" s="82"/>
      <c r="F143" s="83"/>
    </row>
    <row r="144" spans="4:6" x14ac:dyDescent="0.25">
      <c r="D144" s="82"/>
      <c r="E144" s="82"/>
      <c r="F144" s="83"/>
    </row>
    <row r="145" spans="4:6" x14ac:dyDescent="0.25">
      <c r="D145" s="82"/>
      <c r="E145" s="82"/>
      <c r="F145" s="83"/>
    </row>
    <row r="146" spans="4:6" x14ac:dyDescent="0.25">
      <c r="D146" s="82"/>
      <c r="E146" s="82"/>
      <c r="F146" s="83"/>
    </row>
    <row r="147" spans="4:6" x14ac:dyDescent="0.25">
      <c r="D147" s="82"/>
      <c r="E147" s="82"/>
      <c r="F147" s="83"/>
    </row>
    <row r="148" spans="4:6" x14ac:dyDescent="0.25">
      <c r="D148" s="82"/>
      <c r="E148" s="82"/>
      <c r="F148" s="83"/>
    </row>
    <row r="149" spans="4:6" x14ac:dyDescent="0.25">
      <c r="D149" s="82"/>
      <c r="E149" s="82"/>
      <c r="F149" s="83"/>
    </row>
    <row r="150" spans="4:6" x14ac:dyDescent="0.25">
      <c r="D150" s="82"/>
      <c r="E150" s="82"/>
      <c r="F150" s="83"/>
    </row>
    <row r="151" spans="4:6" x14ac:dyDescent="0.25">
      <c r="D151" s="82"/>
      <c r="E151" s="82"/>
      <c r="F151" s="83"/>
    </row>
    <row r="152" spans="4:6" x14ac:dyDescent="0.25">
      <c r="D152" s="82"/>
      <c r="E152" s="82"/>
      <c r="F152" s="83"/>
    </row>
    <row r="153" spans="4:6" x14ac:dyDescent="0.25">
      <c r="D153" s="82"/>
      <c r="E153" s="82"/>
      <c r="F153" s="83"/>
    </row>
    <row r="154" spans="4:6" x14ac:dyDescent="0.25">
      <c r="D154" s="82"/>
      <c r="E154" s="82"/>
      <c r="F154" s="83"/>
    </row>
    <row r="155" spans="4:6" x14ac:dyDescent="0.25">
      <c r="D155" s="82"/>
      <c r="E155" s="82"/>
      <c r="F155" s="83"/>
    </row>
    <row r="156" spans="4:6" x14ac:dyDescent="0.25">
      <c r="D156" s="82"/>
      <c r="E156" s="82"/>
      <c r="F156" s="83"/>
    </row>
    <row r="157" spans="4:6" x14ac:dyDescent="0.25">
      <c r="D157" s="82"/>
      <c r="E157" s="82"/>
      <c r="F157" s="83"/>
    </row>
    <row r="158" spans="4:6" x14ac:dyDescent="0.25">
      <c r="D158" s="82"/>
      <c r="E158" s="82"/>
      <c r="F158" s="83"/>
    </row>
    <row r="159" spans="4:6" x14ac:dyDescent="0.25">
      <c r="D159" s="82"/>
      <c r="E159" s="82"/>
      <c r="F159" s="83"/>
    </row>
    <row r="160" spans="4:6" x14ac:dyDescent="0.25">
      <c r="D160" s="82"/>
      <c r="E160" s="82"/>
      <c r="F160" s="83"/>
    </row>
    <row r="161" spans="4:6" x14ac:dyDescent="0.25">
      <c r="D161" s="82"/>
      <c r="E161" s="82"/>
      <c r="F161" s="83"/>
    </row>
    <row r="162" spans="4:6" x14ac:dyDescent="0.25">
      <c r="D162" s="82"/>
      <c r="E162" s="82"/>
      <c r="F162" s="83"/>
    </row>
    <row r="163" spans="4:6" x14ac:dyDescent="0.25">
      <c r="D163" s="82"/>
      <c r="E163" s="82"/>
      <c r="F163" s="83"/>
    </row>
    <row r="164" spans="4:6" x14ac:dyDescent="0.25">
      <c r="D164" s="82"/>
      <c r="E164" s="82"/>
      <c r="F164" s="83"/>
    </row>
    <row r="165" spans="4:6" x14ac:dyDescent="0.25">
      <c r="D165" s="82"/>
      <c r="E165" s="82"/>
      <c r="F165" s="83"/>
    </row>
    <row r="166" spans="4:6" x14ac:dyDescent="0.25">
      <c r="D166" s="82"/>
      <c r="E166" s="82"/>
      <c r="F166" s="83"/>
    </row>
    <row r="167" spans="4:6" x14ac:dyDescent="0.25">
      <c r="D167" s="82"/>
      <c r="E167" s="82"/>
      <c r="F167" s="83"/>
    </row>
    <row r="168" spans="4:6" x14ac:dyDescent="0.25">
      <c r="D168" s="82"/>
      <c r="E168" s="82"/>
      <c r="F168" s="83"/>
    </row>
    <row r="169" spans="4:6" x14ac:dyDescent="0.25">
      <c r="D169" s="82"/>
      <c r="E169" s="82"/>
      <c r="F169" s="83"/>
    </row>
    <row r="170" spans="4:6" x14ac:dyDescent="0.25">
      <c r="D170" s="82"/>
      <c r="E170" s="82"/>
      <c r="F170" s="83"/>
    </row>
    <row r="171" spans="4:6" x14ac:dyDescent="0.25">
      <c r="D171" s="82"/>
      <c r="E171" s="82"/>
      <c r="F171" s="83"/>
    </row>
    <row r="172" spans="4:6" x14ac:dyDescent="0.25">
      <c r="D172" s="82"/>
      <c r="E172" s="82"/>
      <c r="F172" s="83"/>
    </row>
    <row r="173" spans="4:6" x14ac:dyDescent="0.25">
      <c r="D173" s="82"/>
      <c r="E173" s="82"/>
      <c r="F173" s="83"/>
    </row>
    <row r="174" spans="4:6" x14ac:dyDescent="0.25">
      <c r="D174" s="82"/>
      <c r="E174" s="82"/>
      <c r="F174" s="83"/>
    </row>
    <row r="175" spans="4:6" x14ac:dyDescent="0.25">
      <c r="D175" s="82"/>
      <c r="E175" s="82"/>
      <c r="F175" s="83"/>
    </row>
    <row r="176" spans="4:6" x14ac:dyDescent="0.25">
      <c r="D176" s="82"/>
      <c r="E176" s="82"/>
      <c r="F176" s="83"/>
    </row>
    <row r="177" spans="4:6" x14ac:dyDescent="0.25">
      <c r="D177" s="82"/>
      <c r="E177" s="82"/>
      <c r="F177" s="83"/>
    </row>
    <row r="178" spans="4:6" x14ac:dyDescent="0.25">
      <c r="D178" s="82"/>
      <c r="E178" s="82"/>
      <c r="F178" s="83"/>
    </row>
    <row r="179" spans="4:6" x14ac:dyDescent="0.25">
      <c r="D179" s="82"/>
      <c r="E179" s="82"/>
      <c r="F179" s="83"/>
    </row>
    <row r="180" spans="4:6" x14ac:dyDescent="0.25">
      <c r="D180" s="82"/>
      <c r="E180" s="82"/>
      <c r="F180" s="83"/>
    </row>
    <row r="181" spans="4:6" x14ac:dyDescent="0.25">
      <c r="D181" s="82"/>
      <c r="E181" s="82"/>
      <c r="F181" s="83"/>
    </row>
    <row r="182" spans="4:6" x14ac:dyDescent="0.25">
      <c r="D182" s="82"/>
      <c r="E182" s="82"/>
      <c r="F182" s="83"/>
    </row>
    <row r="183" spans="4:6" x14ac:dyDescent="0.25">
      <c r="D183" s="82"/>
      <c r="E183" s="82"/>
      <c r="F183" s="83"/>
    </row>
    <row r="184" spans="4:6" x14ac:dyDescent="0.25">
      <c r="D184" s="82"/>
      <c r="E184" s="82"/>
      <c r="F184" s="83"/>
    </row>
    <row r="185" spans="4:6" x14ac:dyDescent="0.25">
      <c r="D185" s="82"/>
      <c r="E185" s="82"/>
      <c r="F185" s="83"/>
    </row>
    <row r="186" spans="4:6" x14ac:dyDescent="0.25">
      <c r="D186" s="82"/>
      <c r="E186" s="82"/>
      <c r="F186" s="83"/>
    </row>
    <row r="187" spans="4:6" x14ac:dyDescent="0.25">
      <c r="D187" s="82"/>
      <c r="E187" s="82"/>
      <c r="F187" s="83"/>
    </row>
    <row r="188" spans="4:6" x14ac:dyDescent="0.25">
      <c r="D188" s="82"/>
      <c r="E188" s="82"/>
      <c r="F188" s="83"/>
    </row>
    <row r="189" spans="4:6" x14ac:dyDescent="0.25">
      <c r="D189" s="82"/>
      <c r="E189" s="82"/>
      <c r="F189" s="83"/>
    </row>
    <row r="190" spans="4:6" x14ac:dyDescent="0.25">
      <c r="D190" s="82"/>
      <c r="E190" s="82"/>
      <c r="F190" s="83"/>
    </row>
    <row r="191" spans="4:6" x14ac:dyDescent="0.25">
      <c r="D191" s="82"/>
      <c r="E191" s="82"/>
      <c r="F191" s="83"/>
    </row>
    <row r="192" spans="4:6" x14ac:dyDescent="0.25">
      <c r="D192" s="82"/>
      <c r="E192" s="82"/>
      <c r="F192" s="83"/>
    </row>
    <row r="193" spans="4:6" x14ac:dyDescent="0.25">
      <c r="D193" s="82"/>
      <c r="E193" s="82"/>
      <c r="F193" s="83"/>
    </row>
    <row r="194" spans="4:6" x14ac:dyDescent="0.25">
      <c r="D194" s="82"/>
      <c r="E194" s="82"/>
      <c r="F194" s="83"/>
    </row>
    <row r="195" spans="4:6" x14ac:dyDescent="0.25">
      <c r="D195" s="82"/>
      <c r="E195" s="82"/>
      <c r="F195" s="83"/>
    </row>
    <row r="196" spans="4:6" x14ac:dyDescent="0.25">
      <c r="D196" s="82"/>
      <c r="E196" s="82"/>
      <c r="F196" s="83"/>
    </row>
    <row r="197" spans="4:6" x14ac:dyDescent="0.25">
      <c r="D197" s="82"/>
      <c r="E197" s="82"/>
      <c r="F197" s="83"/>
    </row>
    <row r="198" spans="4:6" x14ac:dyDescent="0.25">
      <c r="D198" s="82"/>
      <c r="E198" s="82"/>
      <c r="F198" s="83"/>
    </row>
    <row r="199" spans="4:6" x14ac:dyDescent="0.25">
      <c r="D199" s="82"/>
      <c r="E199" s="82"/>
      <c r="F199" s="83"/>
    </row>
    <row r="200" spans="4:6" x14ac:dyDescent="0.25">
      <c r="D200" s="82"/>
      <c r="E200" s="82"/>
      <c r="F200" s="83"/>
    </row>
    <row r="201" spans="4:6" x14ac:dyDescent="0.25">
      <c r="D201" s="82"/>
      <c r="E201" s="82"/>
      <c r="F201" s="83"/>
    </row>
    <row r="202" spans="4:6" x14ac:dyDescent="0.25">
      <c r="D202" s="82"/>
      <c r="E202" s="82"/>
      <c r="F202" s="83"/>
    </row>
    <row r="203" spans="4:6" x14ac:dyDescent="0.25">
      <c r="D203" s="82"/>
      <c r="E203" s="82"/>
      <c r="F203" s="83"/>
    </row>
    <row r="204" spans="4:6" x14ac:dyDescent="0.25">
      <c r="D204" s="82"/>
      <c r="E204" s="82"/>
      <c r="F204" s="83"/>
    </row>
    <row r="205" spans="4:6" x14ac:dyDescent="0.25">
      <c r="D205" s="82"/>
      <c r="E205" s="82"/>
      <c r="F205" s="83"/>
    </row>
    <row r="206" spans="4:6" x14ac:dyDescent="0.25">
      <c r="D206" s="82"/>
      <c r="E206" s="82"/>
      <c r="F206" s="83"/>
    </row>
    <row r="207" spans="4:6" x14ac:dyDescent="0.25">
      <c r="D207" s="82"/>
      <c r="E207" s="82"/>
      <c r="F207" s="83"/>
    </row>
    <row r="208" spans="4:6" x14ac:dyDescent="0.25">
      <c r="D208" s="82"/>
      <c r="E208" s="82"/>
      <c r="F208" s="83"/>
    </row>
    <row r="209" spans="4:6" x14ac:dyDescent="0.25">
      <c r="D209" s="82"/>
      <c r="E209" s="82"/>
      <c r="F209" s="83"/>
    </row>
    <row r="210" spans="4:6" x14ac:dyDescent="0.25">
      <c r="D210" s="82"/>
      <c r="E210" s="82"/>
      <c r="F210" s="83"/>
    </row>
    <row r="211" spans="4:6" x14ac:dyDescent="0.25">
      <c r="D211" s="82"/>
      <c r="E211" s="82"/>
      <c r="F211" s="83"/>
    </row>
    <row r="212" spans="4:6" x14ac:dyDescent="0.25">
      <c r="D212" s="82"/>
      <c r="E212" s="82"/>
      <c r="F212" s="83"/>
    </row>
    <row r="213" spans="4:6" x14ac:dyDescent="0.25">
      <c r="D213" s="82"/>
      <c r="E213" s="82"/>
      <c r="F213" s="83"/>
    </row>
    <row r="214" spans="4:6" x14ac:dyDescent="0.25">
      <c r="D214" s="82"/>
      <c r="E214" s="82"/>
      <c r="F214" s="83"/>
    </row>
    <row r="215" spans="4:6" x14ac:dyDescent="0.25">
      <c r="D215" s="82"/>
      <c r="E215" s="82"/>
      <c r="F215" s="83"/>
    </row>
    <row r="216" spans="4:6" x14ac:dyDescent="0.25">
      <c r="D216" s="82"/>
      <c r="E216" s="82"/>
      <c r="F216" s="83"/>
    </row>
    <row r="217" spans="4:6" x14ac:dyDescent="0.25">
      <c r="D217" s="82"/>
      <c r="E217" s="82"/>
      <c r="F217" s="83"/>
    </row>
    <row r="218" spans="4:6" x14ac:dyDescent="0.25">
      <c r="D218" s="82"/>
      <c r="E218" s="82"/>
      <c r="F218" s="83"/>
    </row>
    <row r="219" spans="4:6" x14ac:dyDescent="0.25">
      <c r="D219" s="82"/>
      <c r="E219" s="82"/>
      <c r="F219" s="83"/>
    </row>
    <row r="220" spans="4:6" x14ac:dyDescent="0.25">
      <c r="D220" s="82"/>
      <c r="E220" s="82"/>
      <c r="F220" s="83"/>
    </row>
    <row r="221" spans="4:6" x14ac:dyDescent="0.25">
      <c r="D221" s="82"/>
      <c r="E221" s="82"/>
      <c r="F221" s="83"/>
    </row>
    <row r="222" spans="4:6" x14ac:dyDescent="0.25">
      <c r="D222" s="82"/>
      <c r="E222" s="82"/>
      <c r="F222" s="83"/>
    </row>
    <row r="223" spans="4:6" x14ac:dyDescent="0.25">
      <c r="D223" s="82"/>
      <c r="E223" s="82"/>
      <c r="F223" s="83"/>
    </row>
    <row r="224" spans="4:6" x14ac:dyDescent="0.25">
      <c r="D224" s="82"/>
      <c r="E224" s="82"/>
      <c r="F224" s="83"/>
    </row>
    <row r="225" spans="4:6" x14ac:dyDescent="0.25">
      <c r="D225" s="82"/>
      <c r="E225" s="82"/>
      <c r="F225" s="83"/>
    </row>
    <row r="226" spans="4:6" x14ac:dyDescent="0.25">
      <c r="D226" s="82"/>
      <c r="E226" s="82"/>
      <c r="F226" s="83"/>
    </row>
    <row r="227" spans="4:6" x14ac:dyDescent="0.25">
      <c r="D227" s="82"/>
      <c r="E227" s="82"/>
      <c r="F227" s="83"/>
    </row>
    <row r="228" spans="4:6" x14ac:dyDescent="0.25">
      <c r="D228" s="82"/>
      <c r="E228" s="82"/>
      <c r="F228" s="83"/>
    </row>
    <row r="229" spans="4:6" x14ac:dyDescent="0.25">
      <c r="D229" s="82"/>
      <c r="E229" s="82"/>
      <c r="F229" s="83"/>
    </row>
    <row r="230" spans="4:6" x14ac:dyDescent="0.25">
      <c r="D230" s="82"/>
      <c r="E230" s="82"/>
      <c r="F230" s="83"/>
    </row>
    <row r="231" spans="4:6" x14ac:dyDescent="0.25">
      <c r="D231" s="82"/>
      <c r="E231" s="82"/>
      <c r="F231" s="83"/>
    </row>
    <row r="232" spans="4:6" x14ac:dyDescent="0.25">
      <c r="D232" s="82"/>
      <c r="E232" s="82"/>
      <c r="F232" s="83"/>
    </row>
    <row r="233" spans="4:6" x14ac:dyDescent="0.25">
      <c r="D233" s="82"/>
      <c r="E233" s="82"/>
      <c r="F233" s="83"/>
    </row>
    <row r="234" spans="4:6" x14ac:dyDescent="0.25">
      <c r="D234" s="82"/>
      <c r="E234" s="82"/>
      <c r="F234" s="83"/>
    </row>
    <row r="235" spans="4:6" x14ac:dyDescent="0.25">
      <c r="D235" s="82"/>
      <c r="E235" s="82"/>
      <c r="F235" s="83"/>
    </row>
    <row r="236" spans="4:6" x14ac:dyDescent="0.25">
      <c r="D236" s="82"/>
      <c r="E236" s="82"/>
      <c r="F236" s="83"/>
    </row>
    <row r="237" spans="4:6" x14ac:dyDescent="0.25">
      <c r="D237" s="82"/>
      <c r="E237" s="82"/>
      <c r="F237" s="83"/>
    </row>
    <row r="238" spans="4:6" x14ac:dyDescent="0.25">
      <c r="D238" s="82"/>
      <c r="E238" s="82"/>
      <c r="F238" s="83"/>
    </row>
    <row r="239" spans="4:6" x14ac:dyDescent="0.25">
      <c r="D239" s="82"/>
      <c r="E239" s="82"/>
      <c r="F239" s="83"/>
    </row>
    <row r="240" spans="4:6" x14ac:dyDescent="0.25">
      <c r="D240" s="82"/>
      <c r="E240" s="82"/>
      <c r="F240" s="83"/>
    </row>
    <row r="241" spans="4:6" x14ac:dyDescent="0.25">
      <c r="D241" s="82"/>
      <c r="E241" s="82"/>
      <c r="F241" s="83"/>
    </row>
    <row r="242" spans="4:6" x14ac:dyDescent="0.25">
      <c r="D242" s="82"/>
      <c r="E242" s="82"/>
      <c r="F242" s="83"/>
    </row>
    <row r="243" spans="4:6" x14ac:dyDescent="0.25">
      <c r="D243" s="82"/>
      <c r="E243" s="82"/>
      <c r="F243" s="83"/>
    </row>
    <row r="244" spans="4:6" x14ac:dyDescent="0.25">
      <c r="D244" s="82"/>
      <c r="E244" s="82"/>
      <c r="F244" s="83"/>
    </row>
    <row r="245" spans="4:6" x14ac:dyDescent="0.25">
      <c r="D245" s="82"/>
      <c r="E245" s="82"/>
      <c r="F245" s="83"/>
    </row>
    <row r="246" spans="4:6" x14ac:dyDescent="0.25">
      <c r="D246" s="82"/>
      <c r="E246" s="82"/>
      <c r="F246" s="83"/>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tabColor rgb="FF243386"/>
  </sheetPr>
  <dimension ref="A1:L111"/>
  <sheetViews>
    <sheetView zoomScale="70" zoomScaleNormal="70" workbookViewId="0">
      <selection activeCell="F42" sqref="F42"/>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1053</v>
      </c>
      <c r="B1" s="19"/>
      <c r="F1" s="43"/>
      <c r="G1" s="139"/>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6" t="s">
        <v>1054</v>
      </c>
      <c r="C5" s="26"/>
      <c r="D5" s="22"/>
      <c r="E5" s="27"/>
      <c r="F5" s="27"/>
      <c r="G5" s="27"/>
      <c r="I5" s="22"/>
    </row>
    <row r="6" spans="1:9" s="20" customFormat="1" x14ac:dyDescent="0.25">
      <c r="A6" s="22"/>
      <c r="B6" s="77" t="s">
        <v>1055</v>
      </c>
      <c r="C6" s="22"/>
      <c r="D6" s="22"/>
      <c r="E6" s="22"/>
      <c r="F6" s="22"/>
      <c r="G6" s="22"/>
      <c r="I6" s="22"/>
    </row>
    <row r="7" spans="1:9" s="20" customFormat="1" x14ac:dyDescent="0.25">
      <c r="A7" s="22"/>
      <c r="B7" s="77" t="s">
        <v>1056</v>
      </c>
      <c r="C7" s="22"/>
      <c r="D7" s="22"/>
      <c r="E7" s="22"/>
      <c r="F7" s="22"/>
      <c r="G7" s="22"/>
      <c r="I7" s="22"/>
    </row>
    <row r="8" spans="1:9" s="20" customFormat="1" ht="15.75" thickBot="1" x14ac:dyDescent="0.3">
      <c r="A8" s="22"/>
      <c r="B8" s="74" t="s">
        <v>1059</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4" t="s">
        <v>22</v>
      </c>
      <c r="B11" s="64" t="s">
        <v>1060</v>
      </c>
      <c r="C11" s="64"/>
      <c r="D11" s="64"/>
      <c r="E11" s="64"/>
      <c r="F11" s="64"/>
      <c r="G11" s="64"/>
      <c r="I11" s="22"/>
    </row>
    <row r="12" spans="1:9" s="20" customFormat="1" ht="15" customHeight="1" x14ac:dyDescent="0.25">
      <c r="A12" s="66"/>
      <c r="B12" s="66" t="s">
        <v>1061</v>
      </c>
      <c r="C12" s="66" t="s">
        <v>1062</v>
      </c>
      <c r="D12" s="66" t="s">
        <v>1063</v>
      </c>
      <c r="E12" s="66"/>
      <c r="F12" s="66"/>
      <c r="G12" s="66"/>
      <c r="I12" s="22"/>
    </row>
    <row r="13" spans="1:9" s="20" customFormat="1" x14ac:dyDescent="0.25">
      <c r="A13" s="22" t="s">
        <v>1064</v>
      </c>
      <c r="B13" s="32" t="s">
        <v>1065</v>
      </c>
      <c r="C13" s="22" t="s">
        <v>654</v>
      </c>
      <c r="D13" s="22" t="s">
        <v>654</v>
      </c>
      <c r="E13" s="27"/>
      <c r="F13" s="27"/>
      <c r="G13" s="27"/>
      <c r="I13" s="22"/>
    </row>
    <row r="14" spans="1:9" s="20" customFormat="1" x14ac:dyDescent="0.25">
      <c r="A14" s="22" t="s">
        <v>1066</v>
      </c>
      <c r="B14" s="32" t="s">
        <v>352</v>
      </c>
      <c r="C14" s="22" t="s">
        <v>1027</v>
      </c>
      <c r="D14" s="22" t="s">
        <v>1067</v>
      </c>
      <c r="E14" s="27"/>
      <c r="F14" s="27"/>
      <c r="G14" s="27"/>
      <c r="I14" s="22"/>
    </row>
    <row r="15" spans="1:9" s="20" customFormat="1" x14ac:dyDescent="0.25">
      <c r="A15" s="22" t="s">
        <v>1068</v>
      </c>
      <c r="B15" s="32" t="s">
        <v>1069</v>
      </c>
      <c r="C15" s="22" t="s">
        <v>654</v>
      </c>
      <c r="D15" s="22" t="s">
        <v>654</v>
      </c>
      <c r="E15" s="27"/>
      <c r="F15" s="27"/>
      <c r="G15" s="27"/>
      <c r="I15" s="22"/>
    </row>
    <row r="16" spans="1:9" s="20" customFormat="1" x14ac:dyDescent="0.25">
      <c r="A16" s="22" t="s">
        <v>1070</v>
      </c>
      <c r="B16" s="32" t="s">
        <v>1071</v>
      </c>
      <c r="C16" s="22" t="s">
        <v>654</v>
      </c>
      <c r="D16" s="22" t="s">
        <v>654</v>
      </c>
      <c r="E16" s="27"/>
      <c r="F16" s="27"/>
      <c r="G16" s="27"/>
      <c r="I16" s="22"/>
    </row>
    <row r="17" spans="1:9" s="20" customFormat="1" x14ac:dyDescent="0.25">
      <c r="A17" s="22" t="s">
        <v>1072</v>
      </c>
      <c r="B17" s="32" t="s">
        <v>1073</v>
      </c>
      <c r="C17" s="22" t="s">
        <v>1027</v>
      </c>
      <c r="D17" s="22" t="s">
        <v>1067</v>
      </c>
      <c r="E17" s="27"/>
      <c r="F17" s="27"/>
      <c r="G17" s="27"/>
      <c r="I17" s="22"/>
    </row>
    <row r="18" spans="1:9" s="20" customFormat="1" x14ac:dyDescent="0.25">
      <c r="A18" s="22" t="s">
        <v>1074</v>
      </c>
      <c r="B18" s="32" t="s">
        <v>1075</v>
      </c>
      <c r="C18" s="22" t="s">
        <v>654</v>
      </c>
      <c r="D18" s="22" t="s">
        <v>654</v>
      </c>
      <c r="E18" s="27"/>
      <c r="F18" s="27"/>
      <c r="G18" s="27"/>
      <c r="I18" s="22"/>
    </row>
    <row r="19" spans="1:9" s="20" customFormat="1" x14ac:dyDescent="0.25">
      <c r="A19" s="22" t="s">
        <v>1076</v>
      </c>
      <c r="B19" s="32" t="s">
        <v>1077</v>
      </c>
      <c r="C19" s="22" t="s">
        <v>1027</v>
      </c>
      <c r="D19" s="22" t="s">
        <v>1067</v>
      </c>
      <c r="E19" s="27"/>
      <c r="F19" s="27"/>
      <c r="G19" s="27"/>
      <c r="I19" s="22"/>
    </row>
    <row r="20" spans="1:9" s="20" customFormat="1" x14ac:dyDescent="0.25">
      <c r="A20" s="22" t="s">
        <v>1078</v>
      </c>
      <c r="B20" s="32" t="s">
        <v>1079</v>
      </c>
      <c r="C20" s="22" t="s">
        <v>654</v>
      </c>
      <c r="D20" s="22" t="s">
        <v>654</v>
      </c>
      <c r="E20" s="27"/>
      <c r="F20" s="27"/>
      <c r="G20" s="27"/>
      <c r="I20" s="22"/>
    </row>
    <row r="21" spans="1:9" s="20" customFormat="1" x14ac:dyDescent="0.25">
      <c r="A21" s="22" t="s">
        <v>1080</v>
      </c>
      <c r="B21" s="32" t="s">
        <v>1081</v>
      </c>
      <c r="C21" s="22" t="s">
        <v>654</v>
      </c>
      <c r="D21" s="22" t="s">
        <v>654</v>
      </c>
      <c r="E21" s="27"/>
      <c r="F21" s="27"/>
      <c r="G21" s="27"/>
      <c r="I21" s="22"/>
    </row>
    <row r="22" spans="1:9" s="20" customFormat="1" ht="30" x14ac:dyDescent="0.25">
      <c r="A22" s="22" t="s">
        <v>1082</v>
      </c>
      <c r="B22" s="32" t="s">
        <v>1083</v>
      </c>
      <c r="C22" s="22" t="s">
        <v>1084</v>
      </c>
      <c r="D22" s="22" t="s">
        <v>654</v>
      </c>
      <c r="E22" s="27"/>
      <c r="F22" s="27"/>
      <c r="G22" s="27"/>
      <c r="I22" s="22"/>
    </row>
    <row r="23" spans="1:9" s="20" customFormat="1" x14ac:dyDescent="0.25">
      <c r="A23" s="22" t="s">
        <v>1085</v>
      </c>
      <c r="B23" s="32" t="s">
        <v>1086</v>
      </c>
      <c r="C23" s="22" t="s">
        <v>651</v>
      </c>
      <c r="D23" s="22" t="s">
        <v>651</v>
      </c>
      <c r="E23" s="27"/>
      <c r="F23" s="27"/>
      <c r="G23" s="27"/>
      <c r="I23" s="22"/>
    </row>
    <row r="24" spans="1:9" s="20" customFormat="1" hidden="1" outlineLevel="1" x14ac:dyDescent="0.25">
      <c r="A24" s="22" t="s">
        <v>1087</v>
      </c>
      <c r="B24" s="30"/>
      <c r="C24" s="22"/>
      <c r="D24" s="22"/>
      <c r="E24" s="27"/>
      <c r="F24" s="27"/>
      <c r="G24" s="27"/>
      <c r="I24" s="22"/>
    </row>
    <row r="25" spans="1:9" s="20" customFormat="1" hidden="1" outlineLevel="1" x14ac:dyDescent="0.25">
      <c r="A25" s="22" t="s">
        <v>1088</v>
      </c>
      <c r="B25" s="30"/>
      <c r="C25" s="22"/>
      <c r="D25" s="22"/>
      <c r="E25" s="27"/>
      <c r="F25" s="27"/>
      <c r="G25" s="27"/>
      <c r="I25" s="22"/>
    </row>
    <row r="26" spans="1:9" s="20" customFormat="1" hidden="1" outlineLevel="1" x14ac:dyDescent="0.25">
      <c r="A26" s="22" t="s">
        <v>1089</v>
      </c>
      <c r="B26" s="30"/>
      <c r="C26" s="22"/>
      <c r="D26" s="22"/>
      <c r="E26" s="27"/>
      <c r="F26" s="27"/>
      <c r="G26" s="27"/>
      <c r="I26" s="22"/>
    </row>
    <row r="27" spans="1:9" s="20" customFormat="1" hidden="1" outlineLevel="1" x14ac:dyDescent="0.25">
      <c r="A27" s="22" t="s">
        <v>1090</v>
      </c>
      <c r="B27" s="30"/>
      <c r="C27" s="22"/>
      <c r="D27" s="22"/>
      <c r="E27" s="27"/>
      <c r="F27" s="27"/>
      <c r="G27" s="27"/>
      <c r="I27" s="22"/>
    </row>
    <row r="28" spans="1:9" s="20" customFormat="1" hidden="1" outlineLevel="1" x14ac:dyDescent="0.25">
      <c r="A28" s="22" t="s">
        <v>1091</v>
      </c>
      <c r="B28" s="30"/>
      <c r="C28" s="22"/>
      <c r="D28" s="22"/>
      <c r="E28" s="27"/>
      <c r="F28" s="27"/>
      <c r="G28" s="27"/>
      <c r="I28" s="22"/>
    </row>
    <row r="29" spans="1:9" s="20" customFormat="1" hidden="1" outlineLevel="1" x14ac:dyDescent="0.25">
      <c r="A29" s="22" t="s">
        <v>1092</v>
      </c>
      <c r="B29" s="30"/>
      <c r="C29" s="22"/>
      <c r="D29" s="22"/>
      <c r="E29" s="27"/>
      <c r="F29" s="27"/>
      <c r="G29" s="27"/>
      <c r="I29" s="22"/>
    </row>
    <row r="30" spans="1:9" s="20" customFormat="1" hidden="1" outlineLevel="1" x14ac:dyDescent="0.25">
      <c r="A30" s="22" t="s">
        <v>1093</v>
      </c>
      <c r="B30" s="30"/>
      <c r="C30" s="22"/>
      <c r="D30" s="22"/>
      <c r="E30" s="27"/>
      <c r="F30" s="27"/>
      <c r="G30" s="27"/>
      <c r="I30" s="22"/>
    </row>
    <row r="31" spans="1:9" s="20" customFormat="1" hidden="1" outlineLevel="1" x14ac:dyDescent="0.25">
      <c r="A31" s="22" t="s">
        <v>1094</v>
      </c>
      <c r="B31" s="30"/>
      <c r="C31" s="22"/>
      <c r="D31" s="22"/>
      <c r="E31" s="27"/>
      <c r="F31" s="27"/>
      <c r="G31" s="27"/>
      <c r="I31" s="22"/>
    </row>
    <row r="32" spans="1:9" s="20" customFormat="1" ht="18.75" collapsed="1" x14ac:dyDescent="0.25">
      <c r="A32" s="64"/>
      <c r="B32" s="64" t="s">
        <v>1056</v>
      </c>
      <c r="C32" s="64"/>
      <c r="D32" s="64"/>
      <c r="E32" s="64"/>
      <c r="F32" s="64"/>
      <c r="G32" s="64"/>
      <c r="I32" s="22"/>
    </row>
    <row r="33" spans="1:9" s="20" customFormat="1" ht="15" customHeight="1" x14ac:dyDescent="0.25">
      <c r="A33" s="66"/>
      <c r="B33" s="66" t="s">
        <v>1095</v>
      </c>
      <c r="C33" s="66" t="s">
        <v>1096</v>
      </c>
      <c r="D33" s="66" t="s">
        <v>1063</v>
      </c>
      <c r="E33" s="66" t="s">
        <v>1097</v>
      </c>
      <c r="F33" s="66"/>
      <c r="G33" s="66"/>
      <c r="I33" s="22"/>
    </row>
    <row r="34" spans="1:9" s="20" customFormat="1" x14ac:dyDescent="0.25">
      <c r="A34" s="22" t="s">
        <v>1098</v>
      </c>
      <c r="B34" s="32" t="s">
        <v>1099</v>
      </c>
      <c r="C34" s="22" t="s">
        <v>1058</v>
      </c>
      <c r="D34" s="22" t="s">
        <v>1058</v>
      </c>
      <c r="E34" s="22" t="s">
        <v>1100</v>
      </c>
      <c r="F34" s="140"/>
      <c r="G34" s="140"/>
      <c r="I34" s="22"/>
    </row>
    <row r="35" spans="1:9" s="20" customFormat="1" x14ac:dyDescent="0.25">
      <c r="A35" s="22" t="s">
        <v>1101</v>
      </c>
      <c r="B35" s="32" t="s">
        <v>1102</v>
      </c>
      <c r="C35" s="22" t="s">
        <v>1058</v>
      </c>
      <c r="D35" s="22" t="s">
        <v>1058</v>
      </c>
      <c r="E35" s="22" t="s">
        <v>1100</v>
      </c>
      <c r="F35" s="22"/>
      <c r="G35" s="22"/>
      <c r="I35" s="22"/>
    </row>
    <row r="36" spans="1:9" s="20" customFormat="1" x14ac:dyDescent="0.25">
      <c r="A36" s="22" t="s">
        <v>1103</v>
      </c>
      <c r="B36" s="141"/>
      <c r="C36" s="142"/>
      <c r="D36" s="142"/>
      <c r="E36" s="142"/>
      <c r="F36" s="22"/>
      <c r="G36" s="22"/>
      <c r="I36" s="22"/>
    </row>
    <row r="37" spans="1:9" s="20" customFormat="1" x14ac:dyDescent="0.25">
      <c r="A37" s="22" t="s">
        <v>1104</v>
      </c>
      <c r="B37" s="32"/>
      <c r="C37" s="22"/>
      <c r="D37" s="22"/>
      <c r="E37" s="22"/>
      <c r="F37" s="22"/>
      <c r="G37" s="22"/>
      <c r="I37" s="22"/>
    </row>
    <row r="38" spans="1:9" s="20" customFormat="1" x14ac:dyDescent="0.25">
      <c r="A38" s="22" t="s">
        <v>1105</v>
      </c>
      <c r="B38" s="32"/>
      <c r="C38" s="22"/>
      <c r="D38" s="22"/>
      <c r="E38" s="22"/>
      <c r="F38" s="22"/>
      <c r="G38" s="22"/>
      <c r="I38" s="22"/>
    </row>
    <row r="39" spans="1:9" s="20" customFormat="1" x14ac:dyDescent="0.25">
      <c r="A39" s="22" t="s">
        <v>1106</v>
      </c>
      <c r="B39" s="32"/>
      <c r="C39" s="22"/>
      <c r="D39" s="22"/>
      <c r="E39" s="22"/>
      <c r="F39" s="22"/>
      <c r="G39" s="22"/>
      <c r="I39" s="22"/>
    </row>
    <row r="40" spans="1:9" s="20" customFormat="1" x14ac:dyDescent="0.25">
      <c r="A40" s="22" t="s">
        <v>1107</v>
      </c>
      <c r="B40" s="32"/>
      <c r="C40" s="22"/>
      <c r="D40" s="22"/>
      <c r="E40" s="22"/>
      <c r="F40" s="22"/>
      <c r="G40" s="22"/>
      <c r="I40" s="22"/>
    </row>
    <row r="41" spans="1:9" s="20" customFormat="1" x14ac:dyDescent="0.25">
      <c r="A41" s="22" t="s">
        <v>1108</v>
      </c>
      <c r="B41" s="32"/>
      <c r="C41" s="22"/>
      <c r="D41" s="22"/>
      <c r="E41" s="22"/>
      <c r="F41" s="22"/>
      <c r="G41" s="22"/>
      <c r="I41" s="22"/>
    </row>
    <row r="42" spans="1:9" s="20" customFormat="1" x14ac:dyDescent="0.25">
      <c r="A42" s="22" t="s">
        <v>1109</v>
      </c>
      <c r="B42" s="32"/>
      <c r="C42" s="22"/>
      <c r="D42" s="22"/>
      <c r="E42" s="22"/>
      <c r="F42" s="22"/>
      <c r="G42" s="22"/>
      <c r="I42" s="22"/>
    </row>
    <row r="43" spans="1:9" s="20" customFormat="1" x14ac:dyDescent="0.25">
      <c r="A43" s="22" t="s">
        <v>1110</v>
      </c>
      <c r="B43" s="32"/>
      <c r="C43" s="22"/>
      <c r="D43" s="22"/>
      <c r="E43" s="22"/>
      <c r="F43" s="22"/>
      <c r="G43" s="22"/>
      <c r="I43" s="22"/>
    </row>
    <row r="44" spans="1:9" s="20" customFormat="1" x14ac:dyDescent="0.25">
      <c r="A44" s="22" t="s">
        <v>1111</v>
      </c>
      <c r="B44" s="32"/>
      <c r="C44" s="22"/>
      <c r="D44" s="22"/>
      <c r="E44" s="22"/>
      <c r="F44" s="22"/>
      <c r="G44" s="22"/>
      <c r="I44" s="22"/>
    </row>
    <row r="45" spans="1:9" s="20" customFormat="1" x14ac:dyDescent="0.25">
      <c r="A45" s="22" t="s">
        <v>1112</v>
      </c>
      <c r="B45" s="32"/>
      <c r="C45" s="22"/>
      <c r="D45" s="22"/>
      <c r="E45" s="22"/>
      <c r="F45" s="22"/>
      <c r="G45" s="22"/>
      <c r="I45" s="22"/>
    </row>
    <row r="46" spans="1:9" s="20" customFormat="1" x14ac:dyDescent="0.25">
      <c r="A46" s="22" t="s">
        <v>1113</v>
      </c>
      <c r="B46" s="32"/>
      <c r="C46" s="22"/>
      <c r="D46" s="22"/>
      <c r="E46" s="22"/>
      <c r="F46" s="22"/>
      <c r="G46" s="22"/>
      <c r="I46" s="22"/>
    </row>
    <row r="47" spans="1:9" s="20" customFormat="1" x14ac:dyDescent="0.25">
      <c r="A47" s="22" t="s">
        <v>1114</v>
      </c>
      <c r="B47" s="32"/>
      <c r="C47" s="22"/>
      <c r="D47" s="22"/>
      <c r="E47" s="22"/>
      <c r="F47" s="22"/>
      <c r="G47" s="22"/>
      <c r="I47" s="22"/>
    </row>
    <row r="48" spans="1:9" s="20" customFormat="1" x14ac:dyDescent="0.25">
      <c r="A48" s="22" t="s">
        <v>1115</v>
      </c>
      <c r="B48" s="32"/>
      <c r="C48" s="22"/>
      <c r="D48" s="22"/>
      <c r="E48" s="22"/>
      <c r="F48" s="22"/>
      <c r="G48" s="22"/>
      <c r="I48" s="22"/>
    </row>
    <row r="49" spans="1:11" s="20" customFormat="1" x14ac:dyDescent="0.25">
      <c r="A49" s="22" t="s">
        <v>1116</v>
      </c>
      <c r="B49" s="32"/>
      <c r="C49" s="22"/>
      <c r="D49" s="22"/>
      <c r="E49" s="22"/>
      <c r="F49" s="22"/>
      <c r="G49" s="22"/>
      <c r="I49" s="22"/>
    </row>
    <row r="50" spans="1:11" s="20" customFormat="1" x14ac:dyDescent="0.25">
      <c r="A50" s="22" t="s">
        <v>1117</v>
      </c>
      <c r="B50" s="32"/>
      <c r="C50" s="22"/>
      <c r="D50" s="22"/>
      <c r="E50" s="22"/>
      <c r="F50" s="22"/>
      <c r="G50" s="22"/>
      <c r="I50" s="22"/>
    </row>
    <row r="51" spans="1:11" s="20" customFormat="1" x14ac:dyDescent="0.25">
      <c r="A51" s="22" t="s">
        <v>1118</v>
      </c>
      <c r="B51" s="32"/>
      <c r="C51" s="22"/>
      <c r="D51" s="22"/>
      <c r="E51" s="22"/>
      <c r="F51" s="22"/>
      <c r="G51" s="22"/>
      <c r="I51" s="22"/>
    </row>
    <row r="52" spans="1:11" s="20" customFormat="1" x14ac:dyDescent="0.25">
      <c r="A52" s="22" t="s">
        <v>1119</v>
      </c>
      <c r="B52" s="32"/>
      <c r="C52" s="22"/>
      <c r="D52" s="22"/>
      <c r="E52" s="22"/>
      <c r="F52" s="22"/>
      <c r="G52" s="22"/>
      <c r="I52" s="22"/>
    </row>
    <row r="53" spans="1:11" s="20" customFormat="1" x14ac:dyDescent="0.25">
      <c r="A53" s="22" t="s">
        <v>1120</v>
      </c>
      <c r="B53" s="32"/>
      <c r="C53" s="22"/>
      <c r="D53" s="22"/>
      <c r="E53" s="22"/>
      <c r="F53" s="22"/>
      <c r="G53" s="22"/>
      <c r="I53" s="22"/>
    </row>
    <row r="54" spans="1:11" s="20" customFormat="1" x14ac:dyDescent="0.25">
      <c r="A54" s="22" t="s">
        <v>1121</v>
      </c>
      <c r="B54" s="32"/>
      <c r="C54" s="22"/>
      <c r="D54" s="22"/>
      <c r="E54" s="22"/>
      <c r="F54" s="22"/>
      <c r="G54" s="22"/>
      <c r="I54" s="22"/>
    </row>
    <row r="55" spans="1:11" s="20" customFormat="1" x14ac:dyDescent="0.25">
      <c r="A55" s="22" t="s">
        <v>1122</v>
      </c>
      <c r="B55" s="32"/>
      <c r="C55" s="22"/>
      <c r="D55" s="22"/>
      <c r="E55" s="22"/>
      <c r="F55" s="22"/>
      <c r="G55" s="22"/>
      <c r="I55" s="22"/>
    </row>
    <row r="56" spans="1:11" s="20" customFormat="1" x14ac:dyDescent="0.25">
      <c r="A56" s="22" t="s">
        <v>1123</v>
      </c>
      <c r="B56" s="32"/>
      <c r="C56" s="22"/>
      <c r="D56" s="22"/>
      <c r="E56" s="22"/>
      <c r="F56" s="22"/>
      <c r="G56" s="22"/>
      <c r="I56" s="22"/>
    </row>
    <row r="57" spans="1:11" s="20" customFormat="1" x14ac:dyDescent="0.25">
      <c r="A57" s="22" t="s">
        <v>1124</v>
      </c>
      <c r="B57" s="32"/>
      <c r="C57" s="22"/>
      <c r="D57" s="22"/>
      <c r="E57" s="22"/>
      <c r="F57" s="22"/>
      <c r="G57" s="22"/>
      <c r="I57" s="22"/>
    </row>
    <row r="58" spans="1:11" s="20" customFormat="1" x14ac:dyDescent="0.25">
      <c r="A58" s="22" t="s">
        <v>1125</v>
      </c>
      <c r="B58" s="32"/>
      <c r="C58" s="22"/>
      <c r="D58" s="22"/>
      <c r="E58" s="22"/>
      <c r="F58" s="22"/>
      <c r="G58" s="22"/>
      <c r="I58" s="22"/>
    </row>
    <row r="59" spans="1:11" s="20" customFormat="1" hidden="1" outlineLevel="1" x14ac:dyDescent="0.25">
      <c r="A59" s="22" t="s">
        <v>1126</v>
      </c>
      <c r="B59" s="32"/>
      <c r="C59" s="22"/>
      <c r="D59" s="22"/>
      <c r="E59" s="32"/>
      <c r="F59" s="32"/>
      <c r="G59" s="32"/>
      <c r="I59" s="22"/>
    </row>
    <row r="60" spans="1:11" s="20" customFormat="1" hidden="1" outlineLevel="1" x14ac:dyDescent="0.25">
      <c r="A60" s="22" t="s">
        <v>1127</v>
      </c>
      <c r="B60" s="32"/>
      <c r="C60" s="22"/>
      <c r="D60" s="22"/>
      <c r="E60" s="32"/>
      <c r="F60" s="32"/>
      <c r="G60" s="32"/>
      <c r="I60" s="22"/>
    </row>
    <row r="61" spans="1:11" s="20" customFormat="1" hidden="1" outlineLevel="1" x14ac:dyDescent="0.25">
      <c r="A61" s="22" t="s">
        <v>1128</v>
      </c>
      <c r="B61" s="32"/>
      <c r="C61" s="22"/>
      <c r="D61" s="22"/>
      <c r="E61" s="32"/>
      <c r="F61" s="32"/>
      <c r="G61" s="32"/>
      <c r="I61" s="22"/>
    </row>
    <row r="62" spans="1:11" s="20" customFormat="1" hidden="1" outlineLevel="1" x14ac:dyDescent="0.25">
      <c r="A62" s="22" t="s">
        <v>1129</v>
      </c>
      <c r="B62" s="32"/>
      <c r="C62" s="22"/>
      <c r="D62" s="22"/>
      <c r="E62" s="32"/>
      <c r="F62" s="32"/>
      <c r="G62" s="32"/>
      <c r="I62" s="22"/>
    </row>
    <row r="63" spans="1:11" s="20" customFormat="1" hidden="1" outlineLevel="1" x14ac:dyDescent="0.25">
      <c r="A63" s="22" t="s">
        <v>1130</v>
      </c>
      <c r="B63" s="32"/>
      <c r="C63" s="22"/>
      <c r="D63" s="22"/>
      <c r="E63" s="32"/>
      <c r="F63" s="32"/>
      <c r="G63" s="32"/>
      <c r="I63" s="22"/>
    </row>
    <row r="64" spans="1:11" hidden="1" outlineLevel="1" x14ac:dyDescent="0.25">
      <c r="A64" s="22" t="s">
        <v>1131</v>
      </c>
      <c r="B64" s="32"/>
      <c r="E64" s="32"/>
      <c r="F64" s="32"/>
      <c r="G64" s="32"/>
      <c r="H64" s="20"/>
      <c r="J64" s="20"/>
      <c r="K64" s="20"/>
    </row>
    <row r="65" spans="1:12" hidden="1" outlineLevel="1" x14ac:dyDescent="0.25">
      <c r="A65" s="22" t="s">
        <v>1132</v>
      </c>
      <c r="B65" s="32"/>
      <c r="E65" s="32"/>
      <c r="F65" s="32"/>
      <c r="G65" s="32"/>
      <c r="H65" s="20"/>
      <c r="J65" s="20"/>
      <c r="K65" s="20"/>
    </row>
    <row r="66" spans="1:12" hidden="1" outlineLevel="1" x14ac:dyDescent="0.25">
      <c r="A66" s="22" t="s">
        <v>1133</v>
      </c>
      <c r="B66" s="32"/>
      <c r="E66" s="32"/>
      <c r="F66" s="32"/>
      <c r="G66" s="32"/>
      <c r="H66" s="20"/>
      <c r="J66" s="20"/>
      <c r="K66" s="20"/>
    </row>
    <row r="67" spans="1:12" hidden="1" outlineLevel="1" x14ac:dyDescent="0.25">
      <c r="A67" s="22" t="s">
        <v>1134</v>
      </c>
      <c r="B67" s="32"/>
      <c r="E67" s="32"/>
      <c r="F67" s="32"/>
      <c r="G67" s="32"/>
      <c r="H67" s="20"/>
      <c r="J67" s="20"/>
      <c r="K67" s="20"/>
    </row>
    <row r="68" spans="1:12" hidden="1" outlineLevel="1" x14ac:dyDescent="0.25">
      <c r="A68" s="22" t="s">
        <v>1135</v>
      </c>
      <c r="B68" s="32"/>
      <c r="E68" s="32"/>
      <c r="F68" s="32"/>
      <c r="G68" s="32"/>
      <c r="H68" s="20"/>
      <c r="J68" s="20"/>
      <c r="K68" s="20"/>
    </row>
    <row r="69" spans="1:12" hidden="1" outlineLevel="1" x14ac:dyDescent="0.25">
      <c r="A69" s="22" t="s">
        <v>1136</v>
      </c>
      <c r="B69" s="32"/>
      <c r="E69" s="32"/>
      <c r="F69" s="32"/>
      <c r="G69" s="32"/>
      <c r="H69" s="20"/>
      <c r="J69" s="20"/>
      <c r="K69" s="20"/>
    </row>
    <row r="70" spans="1:12" hidden="1" outlineLevel="1" x14ac:dyDescent="0.25">
      <c r="A70" s="22" t="s">
        <v>1137</v>
      </c>
      <c r="B70" s="32"/>
      <c r="E70" s="32"/>
      <c r="F70" s="32"/>
      <c r="G70" s="32"/>
      <c r="H70" s="20"/>
      <c r="J70" s="20"/>
      <c r="K70" s="20"/>
    </row>
    <row r="71" spans="1:12" hidden="1" outlineLevel="1" x14ac:dyDescent="0.25">
      <c r="A71" s="22" t="s">
        <v>1138</v>
      </c>
      <c r="B71" s="32"/>
      <c r="E71" s="32"/>
      <c r="F71" s="32"/>
      <c r="G71" s="32"/>
      <c r="H71" s="20"/>
      <c r="J71" s="20"/>
      <c r="K71" s="20"/>
    </row>
    <row r="72" spans="1:12" ht="18.75" collapsed="1" x14ac:dyDescent="0.25">
      <c r="A72" s="64"/>
      <c r="B72" s="64" t="s">
        <v>1059</v>
      </c>
      <c r="C72" s="64"/>
      <c r="D72" s="64"/>
      <c r="E72" s="64"/>
      <c r="F72" s="64"/>
      <c r="G72" s="64"/>
      <c r="H72" s="20"/>
    </row>
    <row r="73" spans="1:12" ht="15" customHeight="1" x14ac:dyDescent="0.25">
      <c r="A73" s="66"/>
      <c r="B73" s="66" t="s">
        <v>437</v>
      </c>
      <c r="C73" s="66" t="s">
        <v>1139</v>
      </c>
      <c r="D73" s="66"/>
      <c r="E73" s="66"/>
      <c r="F73" s="66"/>
      <c r="G73" s="66"/>
      <c r="H73" s="41"/>
      <c r="I73" s="41"/>
      <c r="J73" s="41"/>
      <c r="K73" s="41"/>
      <c r="L73" s="41"/>
    </row>
    <row r="74" spans="1:12" x14ac:dyDescent="0.25">
      <c r="A74" s="22" t="s">
        <v>1140</v>
      </c>
      <c r="B74" s="22" t="s">
        <v>1141</v>
      </c>
      <c r="C74" s="115">
        <v>140.01801305768811</v>
      </c>
      <c r="H74" s="20"/>
    </row>
    <row r="75" spans="1:12" x14ac:dyDescent="0.25">
      <c r="A75" s="22" t="s">
        <v>1142</v>
      </c>
      <c r="B75" s="22" t="s">
        <v>1143</v>
      </c>
      <c r="C75" s="115">
        <v>177.94710744070747</v>
      </c>
      <c r="H75" s="20"/>
    </row>
    <row r="76" spans="1:12" hidden="1" outlineLevel="1" x14ac:dyDescent="0.25">
      <c r="A76" s="22" t="s">
        <v>1144</v>
      </c>
      <c r="H76" s="20"/>
    </row>
    <row r="77" spans="1:12" hidden="1" outlineLevel="1" x14ac:dyDescent="0.25">
      <c r="A77" s="22" t="s">
        <v>1145</v>
      </c>
      <c r="H77" s="20"/>
    </row>
    <row r="78" spans="1:12" hidden="1" outlineLevel="1" x14ac:dyDescent="0.25">
      <c r="A78" s="22" t="s">
        <v>1146</v>
      </c>
      <c r="H78" s="20"/>
    </row>
    <row r="79" spans="1:12" hidden="1" outlineLevel="1" x14ac:dyDescent="0.25">
      <c r="A79" s="22" t="s">
        <v>1147</v>
      </c>
      <c r="H79" s="20"/>
    </row>
    <row r="80" spans="1:12" s="22" customFormat="1" collapsed="1" x14ac:dyDescent="0.25">
      <c r="A80" s="66"/>
      <c r="B80" s="66" t="s">
        <v>1148</v>
      </c>
      <c r="C80" s="66" t="s">
        <v>1149</v>
      </c>
      <c r="D80" s="66" t="s">
        <v>1150</v>
      </c>
      <c r="E80" s="66" t="s">
        <v>449</v>
      </c>
      <c r="F80" s="66" t="s">
        <v>1151</v>
      </c>
      <c r="G80" s="66" t="s">
        <v>1152</v>
      </c>
      <c r="H80" s="20"/>
      <c r="L80" s="20"/>
    </row>
    <row r="81" spans="1:12" s="22" customFormat="1" x14ac:dyDescent="0.25">
      <c r="A81" s="22" t="s">
        <v>1153</v>
      </c>
      <c r="B81" s="22" t="s">
        <v>1154</v>
      </c>
      <c r="C81" s="47">
        <v>0</v>
      </c>
      <c r="D81" s="47">
        <v>0</v>
      </c>
      <c r="E81" s="47">
        <v>1</v>
      </c>
      <c r="F81" s="47">
        <v>0</v>
      </c>
      <c r="G81" s="47">
        <f>SUM(C81:F81)</f>
        <v>1</v>
      </c>
      <c r="H81" s="20"/>
      <c r="L81" s="20"/>
    </row>
    <row r="82" spans="1:12" s="22" customFormat="1" x14ac:dyDescent="0.25">
      <c r="A82" s="22" t="s">
        <v>1155</v>
      </c>
      <c r="B82" s="22" t="s">
        <v>1156</v>
      </c>
      <c r="C82" s="47">
        <v>0</v>
      </c>
      <c r="D82" s="47">
        <v>0</v>
      </c>
      <c r="E82" s="47">
        <v>0</v>
      </c>
      <c r="F82" s="47">
        <v>0</v>
      </c>
      <c r="G82" s="47">
        <f t="shared" ref="G82:G85" si="0">SUM(C82:F82)</f>
        <v>0</v>
      </c>
      <c r="H82" s="20"/>
      <c r="L82" s="20"/>
    </row>
    <row r="83" spans="1:12" s="22" customFormat="1" x14ac:dyDescent="0.25">
      <c r="A83" s="22" t="s">
        <v>1157</v>
      </c>
      <c r="B83" s="22" t="s">
        <v>1158</v>
      </c>
      <c r="C83" s="47">
        <v>0</v>
      </c>
      <c r="D83" s="47">
        <v>0</v>
      </c>
      <c r="E83" s="47">
        <v>0</v>
      </c>
      <c r="F83" s="47">
        <v>0</v>
      </c>
      <c r="G83" s="47">
        <f t="shared" si="0"/>
        <v>0</v>
      </c>
      <c r="H83" s="20"/>
      <c r="L83" s="20"/>
    </row>
    <row r="84" spans="1:12" s="22" customFormat="1" x14ac:dyDescent="0.25">
      <c r="A84" s="22" t="s">
        <v>1159</v>
      </c>
      <c r="B84" s="22" t="s">
        <v>1160</v>
      </c>
      <c r="C84" s="47">
        <v>0</v>
      </c>
      <c r="D84" s="47">
        <v>0</v>
      </c>
      <c r="E84" s="47">
        <v>0</v>
      </c>
      <c r="F84" s="47">
        <v>0</v>
      </c>
      <c r="G84" s="47">
        <f t="shared" si="0"/>
        <v>0</v>
      </c>
      <c r="H84" s="20"/>
      <c r="L84" s="20"/>
    </row>
    <row r="85" spans="1:12" s="22" customFormat="1" x14ac:dyDescent="0.25">
      <c r="A85" s="22" t="s">
        <v>1161</v>
      </c>
      <c r="B85" s="22" t="s">
        <v>1162</v>
      </c>
      <c r="C85" s="47">
        <v>0</v>
      </c>
      <c r="D85" s="47">
        <v>0</v>
      </c>
      <c r="E85" s="47">
        <v>0</v>
      </c>
      <c r="F85" s="47">
        <v>0</v>
      </c>
      <c r="G85" s="47">
        <f t="shared" si="0"/>
        <v>0</v>
      </c>
      <c r="H85" s="20"/>
      <c r="L85" s="20"/>
    </row>
    <row r="86" spans="1:12" s="22" customFormat="1" hidden="1" outlineLevel="1" x14ac:dyDescent="0.25">
      <c r="A86" s="22" t="s">
        <v>1163</v>
      </c>
      <c r="H86" s="20"/>
      <c r="L86" s="20"/>
    </row>
    <row r="87" spans="1:12" s="22" customFormat="1" hidden="1" outlineLevel="1" x14ac:dyDescent="0.25">
      <c r="A87" s="22" t="s">
        <v>1164</v>
      </c>
      <c r="H87" s="20"/>
      <c r="L87" s="20"/>
    </row>
    <row r="88" spans="1:12" s="22" customFormat="1" hidden="1" outlineLevel="1" x14ac:dyDescent="0.25">
      <c r="A88" s="22" t="s">
        <v>1165</v>
      </c>
      <c r="H88" s="20"/>
      <c r="L88" s="20"/>
    </row>
    <row r="89" spans="1:12" s="22" customFormat="1" hidden="1" outlineLevel="1" x14ac:dyDescent="0.25">
      <c r="A89" s="22" t="s">
        <v>1166</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pageSetUpPr fitToPage="1"/>
  </sheetPr>
  <dimension ref="A1:A162"/>
  <sheetViews>
    <sheetView zoomScaleNormal="100" zoomScalePageLayoutView="60" workbookViewId="0">
      <selection activeCell="A8" sqref="A8"/>
    </sheetView>
  </sheetViews>
  <sheetFormatPr baseColWidth="10" defaultColWidth="9.140625" defaultRowHeight="15" x14ac:dyDescent="0.25"/>
  <cols>
    <col min="1" max="1" width="242" customWidth="1"/>
  </cols>
  <sheetData>
    <row r="1" spans="1:1" ht="33.6" customHeight="1" x14ac:dyDescent="0.25">
      <c r="A1" s="87" t="s">
        <v>665</v>
      </c>
    </row>
    <row r="2" spans="1:1" x14ac:dyDescent="0.25">
      <c r="A2" s="88"/>
    </row>
    <row r="3" spans="1:1" ht="44.1" customHeight="1" x14ac:dyDescent="0.25">
      <c r="A3" s="89" t="s">
        <v>666</v>
      </c>
    </row>
    <row r="4" spans="1:1" ht="44.1" customHeight="1" x14ac:dyDescent="0.25">
      <c r="A4" s="89" t="s">
        <v>813</v>
      </c>
    </row>
    <row r="5" spans="1:1" ht="44.1" customHeight="1" x14ac:dyDescent="0.25">
      <c r="A5" s="89" t="s">
        <v>667</v>
      </c>
    </row>
    <row r="6" spans="1:1" ht="17.25" x14ac:dyDescent="0.25">
      <c r="A6" s="90"/>
    </row>
    <row r="7" spans="1:1" ht="29.45" customHeight="1" x14ac:dyDescent="0.25">
      <c r="A7" s="91" t="s">
        <v>668</v>
      </c>
    </row>
    <row r="8" spans="1:1" ht="29.45" customHeight="1" x14ac:dyDescent="0.25">
      <c r="A8" s="92" t="s">
        <v>814</v>
      </c>
    </row>
    <row r="9" spans="1:1" ht="100.5" customHeight="1" x14ac:dyDescent="0.25">
      <c r="A9" s="93" t="s">
        <v>1005</v>
      </c>
    </row>
    <row r="10" spans="1:1" ht="44.1" customHeight="1" x14ac:dyDescent="0.25">
      <c r="A10" s="93" t="s">
        <v>1006</v>
      </c>
    </row>
    <row r="11" spans="1:1" ht="29.45" customHeight="1" x14ac:dyDescent="0.25">
      <c r="A11" s="93" t="s">
        <v>1007</v>
      </c>
    </row>
    <row r="12" spans="1:1" ht="29.45" customHeight="1" x14ac:dyDescent="0.25">
      <c r="A12" s="93" t="s">
        <v>1008</v>
      </c>
    </row>
    <row r="13" spans="1:1" ht="29.45" customHeight="1" x14ac:dyDescent="0.25">
      <c r="A13" s="93" t="s">
        <v>669</v>
      </c>
    </row>
    <row r="14" spans="1:1" ht="17.25" x14ac:dyDescent="0.25">
      <c r="A14" s="94"/>
    </row>
    <row r="15" spans="1:1" ht="30.6" customHeight="1" x14ac:dyDescent="0.25">
      <c r="A15" s="95" t="s">
        <v>670</v>
      </c>
    </row>
    <row r="16" spans="1:1" ht="29.45" customHeight="1" x14ac:dyDescent="0.25">
      <c r="A16" s="96" t="s">
        <v>671</v>
      </c>
    </row>
    <row r="17" spans="1:1" ht="44.1" customHeight="1" x14ac:dyDescent="0.25">
      <c r="A17" s="97" t="s">
        <v>815</v>
      </c>
    </row>
    <row r="18" spans="1:1" ht="44.1" customHeight="1" x14ac:dyDescent="0.25">
      <c r="A18" s="97" t="s">
        <v>672</v>
      </c>
    </row>
    <row r="19" spans="1:1" ht="62.45" customHeight="1" x14ac:dyDescent="0.25">
      <c r="A19" s="97" t="s">
        <v>673</v>
      </c>
    </row>
    <row r="20" spans="1:1" ht="101.1" customHeight="1" x14ac:dyDescent="0.25">
      <c r="A20" s="97" t="s">
        <v>1009</v>
      </c>
    </row>
    <row r="21" spans="1:1" ht="44.1" customHeight="1" x14ac:dyDescent="0.25">
      <c r="A21" s="97" t="s">
        <v>816</v>
      </c>
    </row>
    <row r="22" spans="1:1" ht="29.45" customHeight="1" x14ac:dyDescent="0.25">
      <c r="A22" s="97" t="s">
        <v>674</v>
      </c>
    </row>
    <row r="23" spans="1:1" ht="29.45" customHeight="1" x14ac:dyDescent="0.25">
      <c r="A23" s="96" t="s">
        <v>675</v>
      </c>
    </row>
    <row r="24" spans="1:1" ht="58.7" customHeight="1" x14ac:dyDescent="0.25">
      <c r="A24" s="98" t="s">
        <v>676</v>
      </c>
    </row>
    <row r="25" spans="1:1" ht="29.45" customHeight="1" x14ac:dyDescent="0.25">
      <c r="A25" s="98" t="s">
        <v>677</v>
      </c>
    </row>
    <row r="26" spans="1:1" ht="29.45" customHeight="1" x14ac:dyDescent="0.25">
      <c r="A26" s="96" t="s">
        <v>678</v>
      </c>
    </row>
    <row r="27" spans="1:1" ht="44.1" customHeight="1" x14ac:dyDescent="0.25">
      <c r="A27" s="97" t="s">
        <v>679</v>
      </c>
    </row>
    <row r="28" spans="1:1" ht="29.45" customHeight="1" x14ac:dyDescent="0.25">
      <c r="A28" s="97" t="s">
        <v>680</v>
      </c>
    </row>
    <row r="29" spans="1:1" ht="44.1" customHeight="1" x14ac:dyDescent="0.25">
      <c r="A29" s="97" t="s">
        <v>681</v>
      </c>
    </row>
    <row r="30" spans="1:1" ht="44.1" customHeight="1" x14ac:dyDescent="0.25">
      <c r="A30" s="97" t="s">
        <v>682</v>
      </c>
    </row>
    <row r="31" spans="1:1" ht="17.25" x14ac:dyDescent="0.25">
      <c r="A31" s="99"/>
    </row>
    <row r="32" spans="1:1" ht="30.6" customHeight="1" x14ac:dyDescent="0.25">
      <c r="A32" s="95" t="s">
        <v>683</v>
      </c>
    </row>
    <row r="33" spans="1:1" ht="29.45" customHeight="1" x14ac:dyDescent="0.25">
      <c r="A33" s="96" t="s">
        <v>684</v>
      </c>
    </row>
    <row r="34" spans="1:1" ht="44.1" customHeight="1" x14ac:dyDescent="0.25">
      <c r="A34" s="97" t="s">
        <v>685</v>
      </c>
    </row>
    <row r="35" spans="1:1" ht="29.45" customHeight="1" x14ac:dyDescent="0.25">
      <c r="A35" s="97" t="s">
        <v>686</v>
      </c>
    </row>
    <row r="36" spans="1:1" ht="44.1" customHeight="1" x14ac:dyDescent="0.25">
      <c r="A36" s="97" t="s">
        <v>817</v>
      </c>
    </row>
    <row r="37" spans="1:1" ht="29.45" customHeight="1" x14ac:dyDescent="0.25">
      <c r="A37" s="97" t="s">
        <v>687</v>
      </c>
    </row>
    <row r="38" spans="1:1" ht="29.45" customHeight="1" x14ac:dyDescent="0.25">
      <c r="A38" s="96" t="s">
        <v>818</v>
      </c>
    </row>
    <row r="39" spans="1:1" ht="44.1" customHeight="1" x14ac:dyDescent="0.25">
      <c r="A39" s="100" t="s">
        <v>688</v>
      </c>
    </row>
    <row r="40" spans="1:1" ht="44.1" customHeight="1" x14ac:dyDescent="0.25">
      <c r="A40" s="97" t="s">
        <v>819</v>
      </c>
    </row>
    <row r="41" spans="1:1" ht="44.1" customHeight="1" x14ac:dyDescent="0.25">
      <c r="A41" s="97" t="s">
        <v>689</v>
      </c>
    </row>
    <row r="42" spans="1:1" ht="29.45" customHeight="1" x14ac:dyDescent="0.25">
      <c r="A42" s="97" t="s">
        <v>690</v>
      </c>
    </row>
    <row r="43" spans="1:1" ht="29.45" customHeight="1" x14ac:dyDescent="0.25">
      <c r="A43" s="100" t="s">
        <v>691</v>
      </c>
    </row>
    <row r="44" spans="1:1" ht="29.45" customHeight="1" x14ac:dyDescent="0.25">
      <c r="A44" s="96" t="s">
        <v>820</v>
      </c>
    </row>
    <row r="45" spans="1:1" ht="44.1" customHeight="1" x14ac:dyDescent="0.25">
      <c r="A45" s="100" t="s">
        <v>821</v>
      </c>
    </row>
    <row r="46" spans="1:1" ht="29.45" customHeight="1" x14ac:dyDescent="0.25">
      <c r="A46" s="97" t="s">
        <v>692</v>
      </c>
    </row>
    <row r="47" spans="1:1" ht="44.1" customHeight="1" x14ac:dyDescent="0.25">
      <c r="A47" s="100" t="s">
        <v>693</v>
      </c>
    </row>
    <row r="48" spans="1:1" ht="29.45" customHeight="1" x14ac:dyDescent="0.25">
      <c r="A48" s="96" t="s">
        <v>822</v>
      </c>
    </row>
    <row r="49" spans="1:1" ht="29.45" customHeight="1" x14ac:dyDescent="0.25">
      <c r="A49" s="97" t="s">
        <v>694</v>
      </c>
    </row>
    <row r="50" spans="1:1" ht="17.25" x14ac:dyDescent="0.25">
      <c r="A50" s="101"/>
    </row>
    <row r="51" spans="1:1" ht="30.6" customHeight="1" x14ac:dyDescent="0.25">
      <c r="A51" s="95" t="s">
        <v>695</v>
      </c>
    </row>
    <row r="52" spans="1:1" ht="29.45" customHeight="1" x14ac:dyDescent="0.25">
      <c r="A52" s="96" t="s">
        <v>696</v>
      </c>
    </row>
    <row r="53" spans="1:1" ht="29.45" customHeight="1" x14ac:dyDescent="0.25">
      <c r="A53" s="97" t="s">
        <v>697</v>
      </c>
    </row>
    <row r="54" spans="1:1" ht="29.45" customHeight="1" x14ac:dyDescent="0.25">
      <c r="A54" s="97" t="s">
        <v>698</v>
      </c>
    </row>
    <row r="55" spans="1:1" ht="44.1" customHeight="1" x14ac:dyDescent="0.25">
      <c r="A55" s="93" t="s">
        <v>699</v>
      </c>
    </row>
    <row r="56" spans="1:1" ht="44.1" customHeight="1" x14ac:dyDescent="0.25">
      <c r="A56" s="93" t="s">
        <v>1010</v>
      </c>
    </row>
    <row r="57" spans="1:1" ht="29.45" customHeight="1" x14ac:dyDescent="0.25">
      <c r="A57" s="93" t="s">
        <v>700</v>
      </c>
    </row>
    <row r="58" spans="1:1" ht="29.45" customHeight="1" x14ac:dyDescent="0.25">
      <c r="A58" s="102" t="s">
        <v>701</v>
      </c>
    </row>
    <row r="59" spans="1:1" ht="44.1" customHeight="1" x14ac:dyDescent="0.25">
      <c r="A59" s="93" t="s">
        <v>823</v>
      </c>
    </row>
    <row r="60" spans="1:1" ht="29.45" customHeight="1" x14ac:dyDescent="0.25">
      <c r="A60" s="93" t="s">
        <v>702</v>
      </c>
    </row>
    <row r="61" spans="1:1" ht="29.45" customHeight="1" x14ac:dyDescent="0.25">
      <c r="A61" s="102" t="s">
        <v>703</v>
      </c>
    </row>
    <row r="62" spans="1:1" ht="29.45" customHeight="1" x14ac:dyDescent="0.25">
      <c r="A62" s="93" t="s">
        <v>704</v>
      </c>
    </row>
    <row r="63" spans="1:1" ht="29.45" customHeight="1" x14ac:dyDescent="0.25">
      <c r="A63" s="102" t="s">
        <v>705</v>
      </c>
    </row>
    <row r="64" spans="1:1" ht="44.1" customHeight="1" x14ac:dyDescent="0.25">
      <c r="A64" s="93" t="s">
        <v>706</v>
      </c>
    </row>
    <row r="65" spans="1:1" ht="29.45" customHeight="1" x14ac:dyDescent="0.25">
      <c r="A65" s="93" t="s">
        <v>707</v>
      </c>
    </row>
    <row r="66" spans="1:1" ht="65.099999999999994" customHeight="1" x14ac:dyDescent="0.25">
      <c r="A66" s="93" t="s">
        <v>708</v>
      </c>
    </row>
    <row r="67" spans="1:1" ht="29.45" customHeight="1" x14ac:dyDescent="0.25">
      <c r="A67" s="102" t="s">
        <v>709</v>
      </c>
    </row>
    <row r="68" spans="1:1" ht="29.45" customHeight="1" x14ac:dyDescent="0.25">
      <c r="A68" s="103" t="s">
        <v>710</v>
      </c>
    </row>
    <row r="69" spans="1:1" ht="29.45" customHeight="1" x14ac:dyDescent="0.25">
      <c r="A69" s="102" t="s">
        <v>711</v>
      </c>
    </row>
    <row r="70" spans="1:1" ht="44.1" customHeight="1" x14ac:dyDescent="0.25">
      <c r="A70" s="93" t="s">
        <v>712</v>
      </c>
    </row>
    <row r="71" spans="1:1" ht="44.1" customHeight="1" x14ac:dyDescent="0.25">
      <c r="A71" s="93" t="s">
        <v>713</v>
      </c>
    </row>
    <row r="72" spans="1:1" ht="44.1" customHeight="1" x14ac:dyDescent="0.25">
      <c r="A72" s="93" t="s">
        <v>714</v>
      </c>
    </row>
    <row r="73" spans="1:1" ht="44.1" customHeight="1" x14ac:dyDescent="0.25">
      <c r="A73" s="93" t="s">
        <v>715</v>
      </c>
    </row>
    <row r="74" spans="1:1" ht="29.45" customHeight="1" x14ac:dyDescent="0.25">
      <c r="A74" s="93" t="s">
        <v>716</v>
      </c>
    </row>
    <row r="75" spans="1:1" ht="29.45" customHeight="1" x14ac:dyDescent="0.25">
      <c r="A75" s="102" t="s">
        <v>717</v>
      </c>
    </row>
    <row r="76" spans="1:1" ht="29.45" customHeight="1" x14ac:dyDescent="0.25">
      <c r="A76" s="93" t="s">
        <v>824</v>
      </c>
    </row>
    <row r="77" spans="1:1" ht="29.45" customHeight="1" x14ac:dyDescent="0.25">
      <c r="A77" s="93" t="s">
        <v>965</v>
      </c>
    </row>
    <row r="78" spans="1:1" ht="29.45" customHeight="1" x14ac:dyDescent="0.25">
      <c r="A78" s="102" t="s">
        <v>718</v>
      </c>
    </row>
    <row r="79" spans="1:1" ht="44.1" customHeight="1" x14ac:dyDescent="0.25">
      <c r="A79" s="93" t="s">
        <v>719</v>
      </c>
    </row>
    <row r="80" spans="1:1" ht="29.45" customHeight="1" x14ac:dyDescent="0.25">
      <c r="A80" s="102" t="s">
        <v>720</v>
      </c>
    </row>
    <row r="81" spans="1:1" ht="29.45" customHeight="1" x14ac:dyDescent="0.25">
      <c r="A81" s="103" t="s">
        <v>721</v>
      </c>
    </row>
    <row r="82" spans="1:1" ht="29.45" customHeight="1" x14ac:dyDescent="0.25">
      <c r="A82" s="93" t="s">
        <v>722</v>
      </c>
    </row>
    <row r="83" spans="1:1" ht="17.25" x14ac:dyDescent="0.25">
      <c r="A83" s="94"/>
    </row>
    <row r="84" spans="1:1" ht="30.6" customHeight="1" x14ac:dyDescent="0.25">
      <c r="A84" s="95" t="s">
        <v>723</v>
      </c>
    </row>
    <row r="85" spans="1:1" ht="29.45" customHeight="1" x14ac:dyDescent="0.25">
      <c r="A85" s="103" t="s">
        <v>825</v>
      </c>
    </row>
    <row r="86" spans="1:1" ht="29.45" customHeight="1" x14ac:dyDescent="0.25">
      <c r="A86" s="103" t="s">
        <v>724</v>
      </c>
    </row>
    <row r="87" spans="1:1" ht="29.45" customHeight="1" x14ac:dyDescent="0.25">
      <c r="A87" s="102" t="s">
        <v>725</v>
      </c>
    </row>
    <row r="88" spans="1:1" ht="29.45" customHeight="1" x14ac:dyDescent="0.25">
      <c r="A88" s="89" t="s">
        <v>726</v>
      </c>
    </row>
    <row r="89" spans="1:1" ht="29.45" customHeight="1" x14ac:dyDescent="0.25">
      <c r="A89" s="93" t="s">
        <v>727</v>
      </c>
    </row>
    <row r="90" spans="1:1" ht="29.45" customHeight="1" x14ac:dyDescent="0.25">
      <c r="A90" s="93" t="s">
        <v>728</v>
      </c>
    </row>
    <row r="91" spans="1:1" ht="29.45" customHeight="1" x14ac:dyDescent="0.25">
      <c r="A91" s="93" t="s">
        <v>729</v>
      </c>
    </row>
    <row r="92" spans="1:1" ht="29.45" customHeight="1" x14ac:dyDescent="0.25">
      <c r="A92" s="93" t="s">
        <v>730</v>
      </c>
    </row>
    <row r="93" spans="1:1" ht="44.1" customHeight="1" x14ac:dyDescent="0.25">
      <c r="A93" s="93" t="s">
        <v>731</v>
      </c>
    </row>
    <row r="94" spans="1:1" ht="29.45" customHeight="1" x14ac:dyDescent="0.25">
      <c r="A94" s="89" t="s">
        <v>732</v>
      </c>
    </row>
    <row r="95" spans="1:1" ht="29.45" customHeight="1" x14ac:dyDescent="0.25">
      <c r="A95" s="93" t="s">
        <v>733</v>
      </c>
    </row>
    <row r="96" spans="1:1" ht="29.45" customHeight="1" x14ac:dyDescent="0.25">
      <c r="A96" s="93" t="s">
        <v>734</v>
      </c>
    </row>
    <row r="97" spans="1:1" ht="29.45" customHeight="1" x14ac:dyDescent="0.25">
      <c r="A97" s="93" t="s">
        <v>735</v>
      </c>
    </row>
    <row r="98" spans="1:1" ht="29.45" customHeight="1" x14ac:dyDescent="0.25">
      <c r="A98" s="93" t="s">
        <v>736</v>
      </c>
    </row>
    <row r="99" spans="1:1" ht="29.45" customHeight="1" x14ac:dyDescent="0.25">
      <c r="A99" s="93" t="s">
        <v>737</v>
      </c>
    </row>
    <row r="100" spans="1:1" ht="29.45" customHeight="1" x14ac:dyDescent="0.25">
      <c r="A100" s="93" t="s">
        <v>738</v>
      </c>
    </row>
    <row r="101" spans="1:1" ht="29.45" customHeight="1" x14ac:dyDescent="0.25">
      <c r="A101" s="102" t="s">
        <v>739</v>
      </c>
    </row>
    <row r="102" spans="1:1" ht="29.45" customHeight="1" x14ac:dyDescent="0.25">
      <c r="A102" s="93" t="s">
        <v>740</v>
      </c>
    </row>
    <row r="103" spans="1:1" ht="29.45" customHeight="1" x14ac:dyDescent="0.25">
      <c r="A103" s="89" t="s">
        <v>741</v>
      </c>
    </row>
    <row r="104" spans="1:1" ht="29.45" customHeight="1" x14ac:dyDescent="0.25">
      <c r="A104" s="93" t="s">
        <v>742</v>
      </c>
    </row>
    <row r="105" spans="1:1" ht="29.45" customHeight="1" x14ac:dyDescent="0.25">
      <c r="A105" s="93" t="s">
        <v>826</v>
      </c>
    </row>
    <row r="106" spans="1:1" ht="29.45" customHeight="1" x14ac:dyDescent="0.25">
      <c r="A106" s="89" t="s">
        <v>743</v>
      </c>
    </row>
    <row r="107" spans="1:1" ht="29.45" customHeight="1" x14ac:dyDescent="0.25">
      <c r="A107" s="93" t="s">
        <v>744</v>
      </c>
    </row>
    <row r="108" spans="1:1" ht="29.45" customHeight="1" x14ac:dyDescent="0.25">
      <c r="A108" s="93" t="s">
        <v>745</v>
      </c>
    </row>
    <row r="109" spans="1:1" ht="29.45" customHeight="1" x14ac:dyDescent="0.25">
      <c r="A109" s="93" t="s">
        <v>746</v>
      </c>
    </row>
    <row r="110" spans="1:1" ht="29.45" customHeight="1" x14ac:dyDescent="0.25">
      <c r="A110" s="102" t="s">
        <v>747</v>
      </c>
    </row>
    <row r="111" spans="1:1" ht="29.45" customHeight="1" x14ac:dyDescent="0.25">
      <c r="A111" s="89" t="s">
        <v>748</v>
      </c>
    </row>
    <row r="112" spans="1:1" ht="29.45" customHeight="1" x14ac:dyDescent="0.25">
      <c r="A112" s="89" t="s">
        <v>749</v>
      </c>
    </row>
    <row r="113" spans="1:1" ht="29.45" customHeight="1" x14ac:dyDescent="0.25">
      <c r="A113" s="93" t="s">
        <v>750</v>
      </c>
    </row>
    <row r="114" spans="1:1" ht="29.45" customHeight="1" x14ac:dyDescent="0.25">
      <c r="A114" s="93" t="s">
        <v>751</v>
      </c>
    </row>
    <row r="115" spans="1:1" ht="29.45" customHeight="1" x14ac:dyDescent="0.25">
      <c r="A115" s="93" t="s">
        <v>752</v>
      </c>
    </row>
    <row r="116" spans="1:1" ht="29.45" customHeight="1" x14ac:dyDescent="0.25">
      <c r="A116" s="93" t="s">
        <v>753</v>
      </c>
    </row>
    <row r="117" spans="1:1" ht="29.45" customHeight="1" x14ac:dyDescent="0.25">
      <c r="A117" s="93" t="s">
        <v>754</v>
      </c>
    </row>
    <row r="118" spans="1:1" ht="29.45" customHeight="1" x14ac:dyDescent="0.25">
      <c r="A118" s="102" t="s">
        <v>755</v>
      </c>
    </row>
    <row r="119" spans="1:1" ht="44.1" customHeight="1" x14ac:dyDescent="0.25">
      <c r="A119" s="93" t="s">
        <v>756</v>
      </c>
    </row>
    <row r="120" spans="1:1" ht="108.95" customHeight="1" x14ac:dyDescent="0.25">
      <c r="A120" s="93" t="s">
        <v>757</v>
      </c>
    </row>
    <row r="121" spans="1:1" ht="44.1" customHeight="1" x14ac:dyDescent="0.25">
      <c r="A121" s="93" t="s">
        <v>758</v>
      </c>
    </row>
    <row r="122" spans="1:1" ht="29.45" customHeight="1" x14ac:dyDescent="0.25">
      <c r="A122" s="102" t="s">
        <v>759</v>
      </c>
    </row>
    <row r="123" spans="1:1" ht="44.1" customHeight="1" x14ac:dyDescent="0.25">
      <c r="A123" s="89" t="s">
        <v>760</v>
      </c>
    </row>
    <row r="124" spans="1:1" ht="17.25" x14ac:dyDescent="0.25">
      <c r="A124" s="90"/>
    </row>
    <row r="125" spans="1:1" ht="30.6" customHeight="1" x14ac:dyDescent="0.25">
      <c r="A125" s="95" t="s">
        <v>761</v>
      </c>
    </row>
    <row r="126" spans="1:1" ht="29.45" customHeight="1" x14ac:dyDescent="0.25">
      <c r="A126" s="93" t="s">
        <v>1011</v>
      </c>
    </row>
    <row r="127" spans="1:1" ht="44.1" customHeight="1" x14ac:dyDescent="0.25">
      <c r="A127" s="97" t="s">
        <v>1012</v>
      </c>
    </row>
    <row r="128" spans="1:1" ht="29.45" customHeight="1" x14ac:dyDescent="0.25">
      <c r="A128" s="96" t="s">
        <v>762</v>
      </c>
    </row>
    <row r="129" spans="1:1" ht="29.45" customHeight="1" x14ac:dyDescent="0.25">
      <c r="A129" s="98" t="s">
        <v>763</v>
      </c>
    </row>
    <row r="130" spans="1:1" ht="29.45" customHeight="1" x14ac:dyDescent="0.25">
      <c r="A130" s="100" t="s">
        <v>827</v>
      </c>
    </row>
    <row r="131" spans="1:1" ht="29.45" customHeight="1" x14ac:dyDescent="0.25">
      <c r="A131" s="97" t="s">
        <v>764</v>
      </c>
    </row>
    <row r="132" spans="1:1" ht="29.45" customHeight="1" x14ac:dyDescent="0.25">
      <c r="A132" s="97" t="s">
        <v>765</v>
      </c>
    </row>
    <row r="133" spans="1:1" ht="29.45" customHeight="1" x14ac:dyDescent="0.25">
      <c r="A133" s="98" t="s">
        <v>828</v>
      </c>
    </row>
    <row r="134" spans="1:1" ht="29.45" customHeight="1" x14ac:dyDescent="0.25">
      <c r="A134" s="96" t="s">
        <v>766</v>
      </c>
    </row>
    <row r="135" spans="1:1" ht="29.45" customHeight="1" x14ac:dyDescent="0.25">
      <c r="A135" s="98" t="s">
        <v>767</v>
      </c>
    </row>
    <row r="136" spans="1:1" ht="29.45" customHeight="1" x14ac:dyDescent="0.25">
      <c r="A136" s="97" t="s">
        <v>768</v>
      </c>
    </row>
    <row r="137" spans="1:1" ht="29.45" customHeight="1" x14ac:dyDescent="0.25">
      <c r="A137" s="97" t="s">
        <v>769</v>
      </c>
    </row>
    <row r="138" spans="1:1" ht="29.45" customHeight="1" x14ac:dyDescent="0.25">
      <c r="A138" s="97" t="s">
        <v>770</v>
      </c>
    </row>
    <row r="139" spans="1:1" ht="29.45" customHeight="1" x14ac:dyDescent="0.25">
      <c r="A139" s="98" t="s">
        <v>771</v>
      </c>
    </row>
    <row r="140" spans="1:1" ht="29.45" customHeight="1" x14ac:dyDescent="0.25">
      <c r="A140" s="96" t="s">
        <v>772</v>
      </c>
    </row>
    <row r="141" spans="1:1" ht="29.45" customHeight="1" x14ac:dyDescent="0.25">
      <c r="A141" s="97" t="s">
        <v>773</v>
      </c>
    </row>
    <row r="142" spans="1:1" ht="29.45" customHeight="1" x14ac:dyDescent="0.25">
      <c r="A142" s="97" t="s">
        <v>774</v>
      </c>
    </row>
    <row r="143" spans="1:1" ht="29.45" customHeight="1" x14ac:dyDescent="0.25">
      <c r="A143" s="97" t="s">
        <v>775</v>
      </c>
    </row>
    <row r="144" spans="1:1" ht="29.45" customHeight="1" x14ac:dyDescent="0.25">
      <c r="A144" s="97" t="s">
        <v>776</v>
      </c>
    </row>
    <row r="145" spans="1:1" ht="44.1" customHeight="1" x14ac:dyDescent="0.25">
      <c r="A145" s="97" t="s">
        <v>1013</v>
      </c>
    </row>
    <row r="146" spans="1:1" ht="29.45" customHeight="1" x14ac:dyDescent="0.25">
      <c r="A146" s="97" t="s">
        <v>777</v>
      </c>
    </row>
    <row r="147" spans="1:1" ht="29.45" customHeight="1" x14ac:dyDescent="0.25">
      <c r="A147" s="96" t="s">
        <v>778</v>
      </c>
    </row>
    <row r="148" spans="1:1" ht="44.1" customHeight="1" x14ac:dyDescent="0.25">
      <c r="A148" s="97" t="s">
        <v>779</v>
      </c>
    </row>
    <row r="149" spans="1:1" ht="29.45" customHeight="1" x14ac:dyDescent="0.25">
      <c r="A149" s="97" t="s">
        <v>780</v>
      </c>
    </row>
    <row r="150" spans="1:1" ht="29.45" customHeight="1" x14ac:dyDescent="0.25">
      <c r="A150" s="97" t="s">
        <v>781</v>
      </c>
    </row>
    <row r="151" spans="1:1" ht="29.45" customHeight="1" x14ac:dyDescent="0.25">
      <c r="A151" s="96" t="s">
        <v>782</v>
      </c>
    </row>
    <row r="152" spans="1:1" ht="29.45" customHeight="1" x14ac:dyDescent="0.25">
      <c r="A152" s="100" t="s">
        <v>829</v>
      </c>
    </row>
    <row r="153" spans="1:1" ht="44.1" customHeight="1" x14ac:dyDescent="0.25">
      <c r="A153" s="97" t="s">
        <v>783</v>
      </c>
    </row>
    <row r="154" spans="1:1" ht="29.45" customHeight="1" x14ac:dyDescent="0.25">
      <c r="A154" s="96" t="s">
        <v>784</v>
      </c>
    </row>
    <row r="155" spans="1:1" ht="29.45" customHeight="1" x14ac:dyDescent="0.25">
      <c r="A155" s="97" t="s">
        <v>785</v>
      </c>
    </row>
    <row r="156" spans="1:1" ht="29.45" customHeight="1" x14ac:dyDescent="0.25">
      <c r="A156" s="96" t="s">
        <v>786</v>
      </c>
    </row>
    <row r="157" spans="1:1" ht="29.45" customHeight="1" x14ac:dyDescent="0.25">
      <c r="A157" s="100" t="s">
        <v>787</v>
      </c>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sheetData>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&amp;C_x000D_&amp;1#&amp;"Calibri"&amp;10&amp;K000000 internal</oddFooter>
  </headerFooter>
  <rowBreaks count="7" manualBreakCount="7">
    <brk id="22" man="1"/>
    <brk id="31" man="1"/>
    <brk id="43" man="1"/>
    <brk id="68" man="1"/>
    <brk id="79" man="1"/>
    <brk id="133" man="1"/>
    <brk id="146" man="1"/>
  </rowBreaks>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B2. ATT Public Sector Assets</vt:lpstr>
      <vt:lpstr>C. ATT Glossary</vt:lpstr>
      <vt:lpstr>D1. Bond List</vt:lpstr>
      <vt:lpstr>E. Optional ECB-ECAIs data</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2024-04-24T07:20:52Z</dcterms:modified>
</cp:coreProperties>
</file>